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activeTab="1"/>
  </bookViews>
  <sheets>
    <sheet name="IS" sheetId="1" r:id="rId1"/>
    <sheet name="BS" sheetId="2" r:id="rId2"/>
    <sheet name="SCE" sheetId="3" r:id="rId3"/>
    <sheet name="CF" sheetId="4" r:id="rId4"/>
  </sheets>
  <definedNames/>
  <calcPr fullCalcOnLoad="1"/>
</workbook>
</file>

<file path=xl/sharedStrings.xml><?xml version="1.0" encoding="utf-8"?>
<sst xmlns="http://schemas.openxmlformats.org/spreadsheetml/2006/main" count="160" uniqueCount="126">
  <si>
    <t>TOP GLOVE CORPORATION BHD.</t>
  </si>
  <si>
    <t>(Company No. 474423-X)</t>
  </si>
  <si>
    <t>(Incorporated in Malaysia)</t>
  </si>
  <si>
    <t>CONDENSED CONSOLIDATED BALANCE SHEET</t>
  </si>
  <si>
    <t>Balance as at</t>
  </si>
  <si>
    <t>RM’000</t>
  </si>
  <si>
    <t>Property, Plant and Equipment</t>
  </si>
  <si>
    <t>Other Investment</t>
  </si>
  <si>
    <t>Current Assets</t>
  </si>
  <si>
    <t>Inventories</t>
  </si>
  <si>
    <t>Trade Receivables</t>
  </si>
  <si>
    <t>Other Receivables and Deposits</t>
  </si>
  <si>
    <t>Cash and Bank Balances</t>
  </si>
  <si>
    <t>Current Liabilities</t>
  </si>
  <si>
    <t>Trade Payables</t>
  </si>
  <si>
    <t>Other Payables and Accruals</t>
  </si>
  <si>
    <t>Short Term Borrowings</t>
  </si>
  <si>
    <t>Provision for Taxation</t>
  </si>
  <si>
    <t>Minority Interest</t>
  </si>
  <si>
    <t>Long Term Liabilities</t>
  </si>
  <si>
    <t xml:space="preserve">     Long Term Borrowings</t>
  </si>
  <si>
    <t xml:space="preserve">     Deferred Taxation</t>
  </si>
  <si>
    <t>The Condensed Consolidated Balance Sheet should be read in conjunction with the</t>
  </si>
  <si>
    <t>CONDENSED CONSOLIDATED INCOME STATEMENT</t>
  </si>
  <si>
    <t>Revenue</t>
  </si>
  <si>
    <t>Operating Expenses</t>
  </si>
  <si>
    <t>Other Operating Income</t>
  </si>
  <si>
    <t>Profit From Operations</t>
  </si>
  <si>
    <t>Finance Costs</t>
  </si>
  <si>
    <t>Profit Before Taxation</t>
  </si>
  <si>
    <t>Profit After Taxation</t>
  </si>
  <si>
    <t>Net Profit For The Period</t>
  </si>
  <si>
    <t>Earnings Per Share (sen)</t>
  </si>
  <si>
    <t>Basic</t>
  </si>
  <si>
    <t>Diluted</t>
  </si>
  <si>
    <t>The Condensed Consolidated Income Statement should be read in conjunction with the</t>
  </si>
  <si>
    <t>Current Quarter Ended</t>
  </si>
  <si>
    <t>Corresponding Quarter Ended</t>
  </si>
  <si>
    <t>Cumulative Year To Date</t>
  </si>
  <si>
    <t>CONDENSED CONSOLIDATED STATEMENT OF CHANGES IN EQUITY</t>
  </si>
  <si>
    <t>Capital</t>
  </si>
  <si>
    <t xml:space="preserve">Retained </t>
  </si>
  <si>
    <t>Total</t>
  </si>
  <si>
    <t>Profits</t>
  </si>
  <si>
    <t>Movement during the period (cumulative)</t>
  </si>
  <si>
    <t>Share</t>
  </si>
  <si>
    <t>CONDENSED CONSOLIDATED CASH FLOW STATEMENT</t>
  </si>
  <si>
    <t>Cash Flows From Operating Activities</t>
  </si>
  <si>
    <t>Profit before taxation</t>
  </si>
  <si>
    <t xml:space="preserve">  Adjustments for :</t>
  </si>
  <si>
    <t xml:space="preserve">     Depreciation</t>
  </si>
  <si>
    <t>Operating profit before changes in working capital</t>
  </si>
  <si>
    <t>Changes in working capital</t>
  </si>
  <si>
    <t xml:space="preserve">     Net change in current assets</t>
  </si>
  <si>
    <t xml:space="preserve">     Net change in current liabilities</t>
  </si>
  <si>
    <t>Cash flows from investing activities</t>
  </si>
  <si>
    <t xml:space="preserve">     Purchase of property, plant and equipment</t>
  </si>
  <si>
    <t>Cash flows from  financing activities</t>
  </si>
  <si>
    <t xml:space="preserve">     Dividend paid</t>
  </si>
  <si>
    <t>Net change in cash and cash equivalents</t>
  </si>
  <si>
    <t>Breakdown of cash and cash equivalents</t>
  </si>
  <si>
    <t xml:space="preserve">     Bank and cash balances</t>
  </si>
  <si>
    <t xml:space="preserve">     Bank overdrafts</t>
  </si>
  <si>
    <t>The Condensed Consolidated Cash Flow Statements should be read in conjunction with the</t>
  </si>
  <si>
    <t>To Date Ended</t>
  </si>
  <si>
    <t>RM'000</t>
  </si>
  <si>
    <t>Interest Income</t>
  </si>
  <si>
    <t xml:space="preserve">     Tax paid</t>
  </si>
  <si>
    <t>ESOS share subscription during the year</t>
  </si>
  <si>
    <t xml:space="preserve">     Increase in share capital</t>
  </si>
  <si>
    <t>Current Year</t>
  </si>
  <si>
    <t>Dividend Payable</t>
  </si>
  <si>
    <t xml:space="preserve">Corresponding Year </t>
  </si>
  <si>
    <t xml:space="preserve">Taxation </t>
  </si>
  <si>
    <t>The Condensed Consolidated Statement Of Changes In Equity should be read in conjunction with the</t>
  </si>
  <si>
    <t>Cash flows from operating activities</t>
  </si>
  <si>
    <t>Net cash flows from operating activities</t>
  </si>
  <si>
    <t xml:space="preserve">     Purchase of Investment</t>
  </si>
  <si>
    <t>Cash and cash equivalents at beginning of year</t>
  </si>
  <si>
    <t>Cash and cash equivalents at end of period</t>
  </si>
  <si>
    <t xml:space="preserve">  at end of period</t>
  </si>
  <si>
    <t>Shareholders' Equity</t>
  </si>
  <si>
    <t>Share premium</t>
  </si>
  <si>
    <t xml:space="preserve">            Share Capital</t>
  </si>
  <si>
    <t>Retained profit</t>
  </si>
  <si>
    <t>Balance as at 01 September 2004</t>
  </si>
  <si>
    <t>Financed by :</t>
  </si>
  <si>
    <t>Unaudited</t>
  </si>
  <si>
    <t>Audited</t>
  </si>
  <si>
    <t>Goodwill on Consolidation</t>
  </si>
  <si>
    <t xml:space="preserve">     Increase of borrowings</t>
  </si>
  <si>
    <t>Reserve</t>
  </si>
  <si>
    <t>Annual Financial Report for the year ended 31 August 2005</t>
  </si>
  <si>
    <t>Net Current Assets/ (Liabilities)</t>
  </si>
  <si>
    <t>Balance as at 01 September 2005</t>
  </si>
  <si>
    <t>Premium</t>
  </si>
  <si>
    <t xml:space="preserve">Foreign </t>
  </si>
  <si>
    <t>Exchange</t>
  </si>
  <si>
    <t>Distributable</t>
  </si>
  <si>
    <t xml:space="preserve">Dividend </t>
  </si>
  <si>
    <t>- Final tax exempt dividend</t>
  </si>
  <si>
    <t>- Final dividend 3% (less 28% tax)</t>
  </si>
  <si>
    <t>Net Assets per share (RM)</t>
  </si>
  <si>
    <t>Net Tangible Assets per share (RM)</t>
  </si>
  <si>
    <t>Others</t>
  </si>
  <si>
    <t xml:space="preserve">  Non distributable</t>
  </si>
  <si>
    <t xml:space="preserve">Others </t>
  </si>
  <si>
    <t>Balance as at 31 May 2006</t>
  </si>
  <si>
    <t>- First Interim Dividend 6% (tax exempt)</t>
  </si>
  <si>
    <t>- First Interim Dividend 7% (tax exempt)</t>
  </si>
  <si>
    <t>FOR THE QUARTER ENDED 31 AUG 2006</t>
  </si>
  <si>
    <t>AS AT 31 AUG 2006</t>
  </si>
  <si>
    <t>Remarks : the calculation of basic earnings per share for both the current quarter and year-to-date ended 31 August 2006 is based on the weighted average of issued and paid up share capital of 192,027,105 and 190,607,514 shares respectively. As for the corresponding quarter and year-to-date ended 31 August 2005 is based on the weighted average of issued and paid up share capital of 188,333,046 and 187,324,249 shares respectively.</t>
  </si>
  <si>
    <t>12 Months Ended 31 Aug 2006</t>
  </si>
  <si>
    <t>12 Months Ended 31 Aug 2005</t>
  </si>
  <si>
    <t>Balance as at 31 Aug 2006</t>
  </si>
  <si>
    <t>Transfer of profit to legal reserves</t>
  </si>
  <si>
    <t>Prior year adjustment</t>
  </si>
  <si>
    <t xml:space="preserve">     Loss/(gain) on disposal of property, plant and equipment</t>
  </si>
  <si>
    <t xml:space="preserve">     Unrealised foreign exchange losses/(gain)</t>
  </si>
  <si>
    <t xml:space="preserve">     Investment in subsidiary</t>
  </si>
  <si>
    <t>Foreign exchange reserves</t>
  </si>
  <si>
    <t>as previously stated</t>
  </si>
  <si>
    <t>Balance as at 01 September 2005 (restated)</t>
  </si>
  <si>
    <t xml:space="preserve">Corresponding Year To Date </t>
  </si>
  <si>
    <t>(Some of the comparative figures has been restated with the adoption of MASB 25 in the current financial year)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</si>
</sst>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mmm\-yyyy"/>
    <numFmt numFmtId="185" formatCode="[$-409]d\-mmm\-yy;@"/>
    <numFmt numFmtId="186" formatCode="_(* #,##0.000_);_(* \(#,##0.000\);_(* &quot;-&quot;??_);_(@_)"/>
    <numFmt numFmtId="187" formatCode="_(* #,##0.0000_);_(* \(#,##0.0000\);_(* &quot;-&quot;??_);_(@_)"/>
    <numFmt numFmtId="188" formatCode="_(* #,##0.0_);_(* \(#,##0.0\);_(* &quot;-&quot;??_);_(@_)"/>
    <numFmt numFmtId="189" formatCode="_(* #,##0_);_(* \(#,##0\);_(* &quot;-&quot;??_);_(@_)"/>
    <numFmt numFmtId="190" formatCode="0.000"/>
    <numFmt numFmtId="191" formatCode="_(* #,##0.00000_);_(* \(#,##0.00000\);_(* &quot;-&quot;??_);_(@_)"/>
  </numFmts>
  <fonts count="21">
    <font>
      <sz val="10"/>
      <name val="Arial"/>
      <family val="0"/>
    </font>
    <font>
      <sz val="12"/>
      <name val="Times New Roman"/>
      <family val="1"/>
    </font>
    <font>
      <b/>
      <sz val="12"/>
      <name val="Times New Roman"/>
      <family val="1"/>
    </font>
    <font>
      <sz val="10"/>
      <name val="Times New Roman"/>
      <family val="1"/>
    </font>
    <font>
      <sz val="12"/>
      <name val="Arial"/>
      <family val="0"/>
    </font>
    <font>
      <b/>
      <sz val="14"/>
      <name val="Times New Roman"/>
      <family val="1"/>
    </font>
    <font>
      <u val="single"/>
      <sz val="10"/>
      <color indexed="12"/>
      <name val="Arial"/>
      <family val="0"/>
    </font>
    <font>
      <u val="single"/>
      <sz val="10"/>
      <color indexed="36"/>
      <name val="Arial"/>
      <family val="0"/>
    </font>
    <font>
      <b/>
      <sz val="11"/>
      <name val="Times New Roman"/>
      <family val="1"/>
    </font>
    <font>
      <sz val="11"/>
      <name val="Arial"/>
      <family val="0"/>
    </font>
    <font>
      <sz val="11"/>
      <name val="Times New Roman"/>
      <family val="1"/>
    </font>
    <font>
      <sz val="7.5"/>
      <name val="Times New Roman"/>
      <family val="1"/>
    </font>
    <font>
      <b/>
      <sz val="7.5"/>
      <name val="Times New Roman"/>
      <family val="1"/>
    </font>
    <font>
      <u val="single"/>
      <sz val="7.5"/>
      <name val="Times New Roman"/>
      <family val="1"/>
    </font>
    <font>
      <b/>
      <i/>
      <sz val="6.5"/>
      <color indexed="12"/>
      <name val="Times New Roman"/>
      <family val="1"/>
    </font>
    <font>
      <b/>
      <sz val="17"/>
      <name val="Times New Roman"/>
      <family val="1"/>
    </font>
    <font>
      <b/>
      <u val="single"/>
      <sz val="12"/>
      <name val="Times New Roman"/>
      <family val="1"/>
    </font>
    <font>
      <b/>
      <u val="single"/>
      <sz val="10"/>
      <name val="Times New Roman"/>
      <family val="1"/>
    </font>
    <font>
      <sz val="8"/>
      <color indexed="54"/>
      <name val="Arial"/>
      <family val="0"/>
    </font>
    <font>
      <b/>
      <sz val="8"/>
      <color indexed="62"/>
      <name val="Arial"/>
      <family val="2"/>
    </font>
    <font>
      <b/>
      <sz val="12"/>
      <name val="Arial"/>
      <family val="2"/>
    </font>
  </fonts>
  <fills count="2">
    <fill>
      <patternFill/>
    </fill>
    <fill>
      <patternFill patternType="gray125"/>
    </fill>
  </fills>
  <borders count="12">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1" fillId="0" borderId="0" xfId="0" applyFont="1" applyBorder="1" applyAlignment="1">
      <alignment vertical="top" wrapText="1"/>
    </xf>
    <xf numFmtId="0" fontId="1" fillId="0" borderId="1" xfId="0" applyFont="1" applyBorder="1" applyAlignment="1">
      <alignment vertical="top" wrapText="1"/>
    </xf>
    <xf numFmtId="0" fontId="4" fillId="0" borderId="0" xfId="0" applyFont="1" applyBorder="1" applyAlignment="1">
      <alignment/>
    </xf>
    <xf numFmtId="0" fontId="2" fillId="0" borderId="0"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left" vertical="top" wrapText="1" indent="4"/>
    </xf>
    <xf numFmtId="183" fontId="2" fillId="0" borderId="0" xfId="0" applyNumberFormat="1" applyFont="1" applyBorder="1" applyAlignment="1">
      <alignment horizontal="center" vertical="top" wrapText="1"/>
    </xf>
    <xf numFmtId="0" fontId="0" fillId="0" borderId="0" xfId="0" applyBorder="1" applyAlignment="1">
      <alignment/>
    </xf>
    <xf numFmtId="0" fontId="3" fillId="0" borderId="0" xfId="0" applyFont="1" applyBorder="1" applyAlignment="1">
      <alignment vertical="top" wrapText="1"/>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xf>
    <xf numFmtId="0" fontId="14" fillId="0" borderId="0" xfId="0" applyFont="1" applyAlignment="1">
      <alignment/>
    </xf>
    <xf numFmtId="0" fontId="10" fillId="0" borderId="1" xfId="0" applyFont="1" applyBorder="1" applyAlignment="1">
      <alignment vertical="top" wrapText="1"/>
    </xf>
    <xf numFmtId="0" fontId="8" fillId="0" borderId="1" xfId="0" applyFont="1" applyBorder="1" applyAlignment="1">
      <alignment horizontal="center" vertical="top" wrapText="1"/>
    </xf>
    <xf numFmtId="183" fontId="8" fillId="0" borderId="1" xfId="0" applyNumberFormat="1" applyFont="1" applyBorder="1" applyAlignment="1">
      <alignment horizontal="center" vertical="top" wrapText="1"/>
    </xf>
    <xf numFmtId="0" fontId="10"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left" vertical="top" wrapText="1" indent="2"/>
    </xf>
    <xf numFmtId="0" fontId="1" fillId="0" borderId="1" xfId="0" applyFont="1" applyBorder="1" applyAlignment="1">
      <alignment horizontal="justify" vertical="top" wrapText="1"/>
    </xf>
    <xf numFmtId="0" fontId="0" fillId="0" borderId="1" xfId="0" applyBorder="1" applyAlignment="1">
      <alignment/>
    </xf>
    <xf numFmtId="0" fontId="10" fillId="0" borderId="2" xfId="0" applyFont="1" applyBorder="1" applyAlignment="1">
      <alignment horizontal="justify" vertical="top" wrapText="1"/>
    </xf>
    <xf numFmtId="189" fontId="8" fillId="0" borderId="2" xfId="15" applyNumberFormat="1" applyFont="1" applyBorder="1" applyAlignment="1">
      <alignment horizontal="justify" vertical="top" wrapText="1"/>
    </xf>
    <xf numFmtId="189" fontId="8" fillId="0" borderId="1" xfId="15" applyNumberFormat="1" applyFont="1" applyBorder="1" applyAlignment="1">
      <alignment horizontal="justify" vertical="top" wrapText="1"/>
    </xf>
    <xf numFmtId="189" fontId="8" fillId="0" borderId="1" xfId="15" applyNumberFormat="1" applyFont="1" applyFill="1" applyBorder="1" applyAlignment="1">
      <alignment horizontal="justify" vertical="top" wrapText="1"/>
    </xf>
    <xf numFmtId="0" fontId="8" fillId="0" borderId="2" xfId="0" applyFont="1" applyBorder="1" applyAlignment="1">
      <alignment horizontal="justify" vertical="top" wrapText="1"/>
    </xf>
    <xf numFmtId="189" fontId="8" fillId="0" borderId="1" xfId="0" applyNumberFormat="1" applyFont="1" applyBorder="1" applyAlignment="1">
      <alignment horizontal="justify" vertical="top" wrapText="1"/>
    </xf>
    <xf numFmtId="189" fontId="2" fillId="0" borderId="0" xfId="15" applyNumberFormat="1" applyFont="1" applyAlignment="1">
      <alignment vertical="top" wrapText="1"/>
    </xf>
    <xf numFmtId="189" fontId="2" fillId="0" borderId="0" xfId="15" applyNumberFormat="1" applyFont="1" applyBorder="1" applyAlignment="1">
      <alignment vertical="top" wrapText="1"/>
    </xf>
    <xf numFmtId="189" fontId="2" fillId="0" borderId="3" xfId="15" applyNumberFormat="1" applyFont="1" applyBorder="1" applyAlignment="1">
      <alignment vertical="top" wrapText="1"/>
    </xf>
    <xf numFmtId="189" fontId="2" fillId="0" borderId="4" xfId="15" applyNumberFormat="1" applyFont="1" applyBorder="1" applyAlignment="1">
      <alignment vertical="top" wrapText="1"/>
    </xf>
    <xf numFmtId="189" fontId="2" fillId="0" borderId="1" xfId="15" applyNumberFormat="1" applyFont="1" applyBorder="1" applyAlignment="1">
      <alignment vertical="top" wrapText="1"/>
    </xf>
    <xf numFmtId="189" fontId="2" fillId="0" borderId="5" xfId="15" applyNumberFormat="1" applyFont="1" applyBorder="1" applyAlignment="1">
      <alignment vertical="top" wrapText="1"/>
    </xf>
    <xf numFmtId="189" fontId="2" fillId="0" borderId="6" xfId="15" applyNumberFormat="1" applyFont="1" applyBorder="1" applyAlignment="1">
      <alignment vertical="top" wrapText="1"/>
    </xf>
    <xf numFmtId="189" fontId="2" fillId="0" borderId="2" xfId="15" applyNumberFormat="1" applyFont="1" applyBorder="1" applyAlignment="1">
      <alignment vertical="top" wrapText="1"/>
    </xf>
    <xf numFmtId="189" fontId="2" fillId="0" borderId="0" xfId="15" applyNumberFormat="1" applyFont="1" applyBorder="1" applyAlignment="1">
      <alignment horizontal="center" vertical="top" wrapText="1"/>
    </xf>
    <xf numFmtId="189" fontId="2" fillId="0" borderId="7" xfId="15" applyNumberFormat="1" applyFont="1" applyBorder="1" applyAlignment="1">
      <alignment horizontal="center" vertical="top" wrapText="1"/>
    </xf>
    <xf numFmtId="189" fontId="2" fillId="0" borderId="7" xfId="15" applyNumberFormat="1" applyFont="1" applyBorder="1" applyAlignment="1">
      <alignment vertical="top" wrapText="1"/>
    </xf>
    <xf numFmtId="189" fontId="2" fillId="0" borderId="5" xfId="15" applyNumberFormat="1" applyFont="1" applyBorder="1" applyAlignment="1">
      <alignment horizontal="center"/>
    </xf>
    <xf numFmtId="189" fontId="2" fillId="0" borderId="0" xfId="15" applyNumberFormat="1" applyFont="1" applyAlignment="1">
      <alignment horizontal="center"/>
    </xf>
    <xf numFmtId="189" fontId="2" fillId="0" borderId="5" xfId="15" applyNumberFormat="1" applyFont="1" applyBorder="1" applyAlignment="1">
      <alignment horizontal="center" vertical="top" wrapText="1"/>
    </xf>
    <xf numFmtId="189" fontId="2" fillId="0" borderId="0" xfId="15" applyNumberFormat="1" applyFont="1" applyAlignment="1">
      <alignment/>
    </xf>
    <xf numFmtId="43" fontId="2" fillId="0" borderId="0" xfId="15" applyFont="1" applyAlignment="1">
      <alignment/>
    </xf>
    <xf numFmtId="43" fontId="2" fillId="0" borderId="0" xfId="15" applyFont="1" applyAlignment="1">
      <alignment horizontal="center"/>
    </xf>
    <xf numFmtId="43" fontId="8" fillId="0" borderId="1" xfId="15" applyFont="1" applyBorder="1" applyAlignment="1">
      <alignment horizontal="center" vertical="top" wrapText="1"/>
    </xf>
    <xf numFmtId="0" fontId="16" fillId="0" borderId="0" xfId="0" applyFont="1" applyBorder="1" applyAlignment="1">
      <alignment vertical="top" wrapText="1"/>
    </xf>
    <xf numFmtId="0" fontId="17" fillId="0" borderId="0" xfId="0" applyFont="1" applyBorder="1" applyAlignment="1">
      <alignment vertical="top" wrapText="1"/>
    </xf>
    <xf numFmtId="190" fontId="1" fillId="0" borderId="0" xfId="0" applyNumberFormat="1" applyFont="1" applyAlignment="1">
      <alignment vertical="top" wrapText="1"/>
    </xf>
    <xf numFmtId="189" fontId="2" fillId="0" borderId="0" xfId="15" applyNumberFormat="1" applyFont="1" applyFill="1" applyBorder="1" applyAlignment="1">
      <alignment vertical="top" wrapText="1"/>
    </xf>
    <xf numFmtId="189" fontId="2" fillId="0" borderId="5" xfId="15" applyNumberFormat="1" applyFont="1" applyFill="1" applyBorder="1" applyAlignment="1">
      <alignment vertical="top" wrapText="1"/>
    </xf>
    <xf numFmtId="189" fontId="2" fillId="0" borderId="0" xfId="15" applyNumberFormat="1" applyFont="1" applyFill="1" applyBorder="1" applyAlignment="1">
      <alignment horizontal="center" vertical="top" wrapText="1"/>
    </xf>
    <xf numFmtId="189" fontId="2" fillId="0" borderId="0" xfId="15" applyNumberFormat="1" applyFont="1" applyFill="1" applyAlignment="1">
      <alignment horizontal="center"/>
    </xf>
    <xf numFmtId="0" fontId="2" fillId="0" borderId="0" xfId="0" applyFont="1" applyFill="1" applyAlignment="1">
      <alignment horizontal="center" vertical="top" wrapText="1"/>
    </xf>
    <xf numFmtId="189" fontId="2" fillId="0" borderId="0" xfId="15" applyNumberFormat="1" applyFont="1" applyFill="1" applyAlignment="1">
      <alignment vertical="top" wrapText="1"/>
    </xf>
    <xf numFmtId="189" fontId="2" fillId="0" borderId="3" xfId="15" applyNumberFormat="1" applyFont="1" applyFill="1" applyBorder="1" applyAlignment="1">
      <alignment vertical="top" wrapText="1"/>
    </xf>
    <xf numFmtId="189" fontId="2" fillId="0" borderId="4" xfId="15" applyNumberFormat="1" applyFont="1" applyFill="1" applyBorder="1" applyAlignment="1">
      <alignment vertical="top" wrapText="1"/>
    </xf>
    <xf numFmtId="189" fontId="2" fillId="0" borderId="1" xfId="15" applyNumberFormat="1" applyFont="1" applyFill="1" applyBorder="1" applyAlignment="1">
      <alignment vertical="top" wrapText="1"/>
    </xf>
    <xf numFmtId="189" fontId="2" fillId="0" borderId="2" xfId="15" applyNumberFormat="1" applyFont="1" applyFill="1" applyBorder="1" applyAlignment="1">
      <alignment vertical="top" wrapText="1"/>
    </xf>
    <xf numFmtId="0" fontId="4" fillId="0" borderId="0" xfId="0" applyFont="1" applyFill="1" applyAlignment="1">
      <alignment/>
    </xf>
    <xf numFmtId="189" fontId="4" fillId="0" borderId="0" xfId="0" applyNumberFormat="1" applyFont="1" applyFill="1" applyAlignment="1">
      <alignment/>
    </xf>
    <xf numFmtId="189" fontId="1" fillId="0" borderId="0" xfId="15" applyNumberFormat="1" applyFont="1" applyAlignment="1">
      <alignment/>
    </xf>
    <xf numFmtId="0" fontId="10" fillId="0" borderId="0" xfId="0" applyFont="1" applyBorder="1" applyAlignment="1">
      <alignment vertical="top" wrapText="1"/>
    </xf>
    <xf numFmtId="43" fontId="8" fillId="0" borderId="1" xfId="15" applyFont="1" applyBorder="1" applyAlignment="1">
      <alignment horizontal="right" vertical="top" wrapText="1"/>
    </xf>
    <xf numFmtId="0" fontId="2" fillId="0" borderId="0" xfId="0" applyFont="1" applyAlignment="1">
      <alignment horizontal="center"/>
    </xf>
    <xf numFmtId="43" fontId="0" fillId="0" borderId="0" xfId="15" applyAlignment="1">
      <alignment/>
    </xf>
    <xf numFmtId="43" fontId="2" fillId="0" borderId="0" xfId="15" applyFont="1" applyBorder="1" applyAlignment="1">
      <alignment horizontal="center" vertical="top" wrapText="1"/>
    </xf>
    <xf numFmtId="190" fontId="1" fillId="0" borderId="0" xfId="0" applyNumberFormat="1" applyFont="1" applyAlignment="1">
      <alignment horizontal="right" vertical="top" wrapText="1"/>
    </xf>
    <xf numFmtId="0" fontId="20" fillId="0" borderId="0" xfId="0" applyFont="1" applyAlignment="1">
      <alignment horizontal="center"/>
    </xf>
    <xf numFmtId="189" fontId="4" fillId="0" borderId="0" xfId="0" applyNumberFormat="1" applyFont="1" applyAlignment="1">
      <alignment/>
    </xf>
    <xf numFmtId="189" fontId="4" fillId="0" borderId="0" xfId="0" applyNumberFormat="1" applyFont="1" applyBorder="1" applyAlignment="1">
      <alignment/>
    </xf>
    <xf numFmtId="0" fontId="10" fillId="0" borderId="0" xfId="0" applyFont="1" applyBorder="1" applyAlignment="1" quotePrefix="1">
      <alignment vertical="top" wrapText="1"/>
    </xf>
    <xf numFmtId="189" fontId="2" fillId="0" borderId="8" xfId="15" applyNumberFormat="1" applyFont="1" applyBorder="1" applyAlignment="1">
      <alignment vertical="top" wrapText="1"/>
    </xf>
    <xf numFmtId="189" fontId="1" fillId="0" borderId="0" xfId="15" applyNumberFormat="1" applyFont="1" applyAlignment="1">
      <alignment vertical="top" wrapText="1"/>
    </xf>
    <xf numFmtId="189" fontId="1" fillId="0" borderId="0" xfId="15" applyNumberFormat="1" applyFont="1" applyBorder="1" applyAlignment="1">
      <alignment vertical="top" wrapText="1"/>
    </xf>
    <xf numFmtId="190" fontId="1" fillId="0" borderId="0" xfId="0" applyNumberFormat="1" applyFont="1" applyAlignment="1">
      <alignment/>
    </xf>
    <xf numFmtId="0" fontId="1" fillId="0" borderId="5" xfId="0" applyFont="1" applyBorder="1" applyAlignment="1">
      <alignment horizontal="center" vertical="top"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vertical="top" wrapText="1"/>
    </xf>
    <xf numFmtId="0" fontId="10" fillId="0" borderId="1" xfId="0" applyFont="1" applyBorder="1" applyAlignment="1">
      <alignment vertical="top" wrapText="1"/>
    </xf>
    <xf numFmtId="0" fontId="8" fillId="0" borderId="1" xfId="0" applyFont="1" applyBorder="1" applyAlignment="1">
      <alignment horizontal="justify" vertical="top" wrapText="1"/>
    </xf>
    <xf numFmtId="0" fontId="10" fillId="0" borderId="9" xfId="0" applyFont="1" applyBorder="1" applyAlignment="1">
      <alignment horizontal="left" vertical="top" wrapText="1"/>
    </xf>
    <xf numFmtId="0" fontId="0" fillId="0" borderId="10" xfId="0" applyBorder="1" applyAlignment="1">
      <alignment/>
    </xf>
    <xf numFmtId="0" fontId="0" fillId="0" borderId="11" xfId="0" applyBorder="1" applyAlignment="1">
      <alignment/>
    </xf>
    <xf numFmtId="0" fontId="3" fillId="0" borderId="0" xfId="0" applyFont="1" applyBorder="1" applyAlignment="1">
      <alignment horizontal="center"/>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2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0</xdr:row>
      <xdr:rowOff>180975</xdr:rowOff>
    </xdr:from>
    <xdr:to>
      <xdr:col>5</xdr:col>
      <xdr:colOff>752475</xdr:colOff>
      <xdr:row>7</xdr:row>
      <xdr:rowOff>152400</xdr:rowOff>
    </xdr:to>
    <xdr:sp>
      <xdr:nvSpPr>
        <xdr:cNvPr id="1" name="TextBox 1"/>
        <xdr:cNvSpPr txBox="1">
          <a:spLocks noChangeArrowheads="1"/>
        </xdr:cNvSpPr>
      </xdr:nvSpPr>
      <xdr:spPr>
        <a:xfrm>
          <a:off x="1438275" y="180975"/>
          <a:ext cx="3714750" cy="1362075"/>
        </a:xfrm>
        <a:prstGeom prst="rect">
          <a:avLst/>
        </a:prstGeom>
        <a:solidFill>
          <a:srgbClr val="FFFFFF"/>
        </a:solidFill>
        <a:ln w="9525" cmpd="sng">
          <a:noFill/>
        </a:ln>
      </xdr:spPr>
      <xdr:txBody>
        <a:bodyPr vertOverflow="clip" wrap="square"/>
        <a:p>
          <a:pPr algn="l">
            <a:defRPr/>
          </a:pPr>
          <a:r>
            <a:rPr lang="en-US" cap="none" sz="1700" b="1" i="0" u="none" baseline="0">
              <a:latin typeface="Times New Roman"/>
              <a:ea typeface="Times New Roman"/>
              <a:cs typeface="Times New Roman"/>
            </a:rPr>
            <a:t>TOP GLOVE CORPORATION BHD.</a:t>
          </a:r>
          <a:r>
            <a:rPr lang="en-US" cap="none" sz="1000" b="0" i="0" u="none" baseline="0">
              <a:latin typeface="Arial"/>
              <a:ea typeface="Arial"/>
              <a:cs typeface="Arial"/>
            </a:rPr>
            <a:t>
</a:t>
          </a:r>
          <a:r>
            <a:rPr lang="en-US" cap="none" sz="750" b="0" i="0" u="none" baseline="0">
              <a:latin typeface="Times New Roman"/>
              <a:ea typeface="Times New Roman"/>
              <a:cs typeface="Times New Roman"/>
            </a:rPr>
            <a:t>(Company No. 474423-X)
</a:t>
          </a:r>
          <a:r>
            <a:rPr lang="en-US" cap="none" sz="750" b="1" i="0" u="none" baseline="0">
              <a:latin typeface="Times New Roman"/>
              <a:ea typeface="Times New Roman"/>
              <a:cs typeface="Times New Roman"/>
            </a:rPr>
            <a:t>Public Listed Company on Bursa Malaysia Main Board
The World's Largest Rubber Glove Manufacturer</a:t>
          </a:r>
          <a:r>
            <a:rPr lang="en-US" cap="none" sz="750" b="0" i="0" u="none" baseline="0">
              <a:latin typeface="Times New Roman"/>
              <a:ea typeface="Times New Roman"/>
              <a:cs typeface="Times New Roman"/>
            </a:rPr>
            <a:t>
Lot 4969, Jalan Teratai, Batu 6, Off Jalan Meru,
41050 Klang, Selangor D.E., Malaysia.
Tel: 603-33921992 / 603-33921905  Fax: 603-33921291 / 603-33928410
Homepages     : (i) </a:t>
          </a:r>
          <a:r>
            <a:rPr lang="en-US" cap="none" sz="750" b="0" i="0" u="sng" baseline="0">
              <a:latin typeface="Times New Roman"/>
              <a:ea typeface="Times New Roman"/>
              <a:cs typeface="Times New Roman"/>
            </a:rPr>
            <a:t>www.topglove.com.my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http://topglove.asiaep.com</a:t>
          </a:r>
          <a:r>
            <a:rPr lang="en-US" cap="none" sz="750" b="0" i="0" u="none" baseline="0">
              <a:latin typeface="Times New Roman"/>
              <a:ea typeface="Times New Roman"/>
              <a:cs typeface="Times New Roman"/>
            </a:rPr>
            <a:t>
E-mails             : (i) </a:t>
          </a:r>
          <a:r>
            <a:rPr lang="en-US" cap="none" sz="750" b="0" i="0" u="sng" baseline="0">
              <a:latin typeface="Times New Roman"/>
              <a:ea typeface="Times New Roman"/>
              <a:cs typeface="Times New Roman"/>
            </a:rPr>
            <a:t>top@topglove.com.my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topg@po.jaring.my</a:t>
          </a:r>
        </a:p>
      </xdr:txBody>
    </xdr:sp>
    <xdr:clientData/>
  </xdr:twoCellAnchor>
  <xdr:twoCellAnchor>
    <xdr:from>
      <xdr:col>0</xdr:col>
      <xdr:colOff>219075</xdr:colOff>
      <xdr:row>0</xdr:row>
      <xdr:rowOff>104775</xdr:rowOff>
    </xdr:from>
    <xdr:to>
      <xdr:col>0</xdr:col>
      <xdr:colOff>933450</xdr:colOff>
      <xdr:row>4</xdr:row>
      <xdr:rowOff>66675</xdr:rowOff>
    </xdr:to>
    <xdr:pic>
      <xdr:nvPicPr>
        <xdr:cNvPr id="2" name="Picture 29"/>
        <xdr:cNvPicPr preferRelativeResize="1">
          <a:picLocks noChangeAspect="1"/>
        </xdr:cNvPicPr>
      </xdr:nvPicPr>
      <xdr:blipFill>
        <a:blip r:embed="rId1"/>
        <a:stretch>
          <a:fillRect/>
        </a:stretch>
      </xdr:blipFill>
      <xdr:spPr>
        <a:xfrm>
          <a:off x="219075" y="104775"/>
          <a:ext cx="714375" cy="800100"/>
        </a:xfrm>
        <a:prstGeom prst="rect">
          <a:avLst/>
        </a:prstGeom>
        <a:noFill/>
        <a:ln w="9525" cmpd="sng">
          <a:noFill/>
        </a:ln>
      </xdr:spPr>
    </xdr:pic>
    <xdr:clientData/>
  </xdr:twoCellAnchor>
  <xdr:twoCellAnchor>
    <xdr:from>
      <xdr:col>5</xdr:col>
      <xdr:colOff>981075</xdr:colOff>
      <xdr:row>0</xdr:row>
      <xdr:rowOff>228600</xdr:rowOff>
    </xdr:from>
    <xdr:to>
      <xdr:col>7</xdr:col>
      <xdr:colOff>838200</xdr:colOff>
      <xdr:row>6</xdr:row>
      <xdr:rowOff>114300</xdr:rowOff>
    </xdr:to>
    <xdr:grpSp>
      <xdr:nvGrpSpPr>
        <xdr:cNvPr id="3" name="Group 40"/>
        <xdr:cNvGrpSpPr>
          <a:grpSpLocks/>
        </xdr:cNvGrpSpPr>
      </xdr:nvGrpSpPr>
      <xdr:grpSpPr>
        <a:xfrm>
          <a:off x="5381625" y="228600"/>
          <a:ext cx="990600" cy="1123950"/>
          <a:chOff x="549" y="24"/>
          <a:chExt cx="96" cy="103"/>
        </a:xfrm>
        <a:solidFill>
          <a:srgbClr val="FFFFFF"/>
        </a:solidFill>
      </xdr:grpSpPr>
      <xdr:pic>
        <xdr:nvPicPr>
          <xdr:cNvPr id="4" name="Picture 36"/>
          <xdr:cNvPicPr preferRelativeResize="1">
            <a:picLocks noChangeAspect="1"/>
          </xdr:cNvPicPr>
        </xdr:nvPicPr>
        <xdr:blipFill>
          <a:blip r:embed="rId2"/>
          <a:stretch>
            <a:fillRect/>
          </a:stretch>
        </xdr:blipFill>
        <xdr:spPr>
          <a:xfrm>
            <a:off x="549" y="24"/>
            <a:ext cx="96" cy="36"/>
          </a:xfrm>
          <a:prstGeom prst="rect">
            <a:avLst/>
          </a:prstGeom>
          <a:noFill/>
          <a:ln w="9525" cmpd="sng">
            <a:noFill/>
          </a:ln>
        </xdr:spPr>
      </xdr:pic>
      <xdr:pic>
        <xdr:nvPicPr>
          <xdr:cNvPr id="5" name="Picture 39"/>
          <xdr:cNvPicPr preferRelativeResize="1">
            <a:picLocks noChangeAspect="1"/>
          </xdr:cNvPicPr>
        </xdr:nvPicPr>
        <xdr:blipFill>
          <a:blip r:embed="rId3"/>
          <a:stretch>
            <a:fillRect/>
          </a:stretch>
        </xdr:blipFill>
        <xdr:spPr>
          <a:xfrm>
            <a:off x="552" y="64"/>
            <a:ext cx="83" cy="6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7</xdr:row>
      <xdr:rowOff>114300</xdr:rowOff>
    </xdr:from>
    <xdr:to>
      <xdr:col>4</xdr:col>
      <xdr:colOff>714375</xdr:colOff>
      <xdr:row>7</xdr:row>
      <xdr:rowOff>114300</xdr:rowOff>
    </xdr:to>
    <xdr:sp>
      <xdr:nvSpPr>
        <xdr:cNvPr id="1" name="Line 1"/>
        <xdr:cNvSpPr>
          <a:spLocks/>
        </xdr:cNvSpPr>
      </xdr:nvSpPr>
      <xdr:spPr>
        <a:xfrm flipH="1">
          <a:off x="3924300" y="15525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7</xdr:row>
      <xdr:rowOff>104775</xdr:rowOff>
    </xdr:from>
    <xdr:to>
      <xdr:col>8</xdr:col>
      <xdr:colOff>838200</xdr:colOff>
      <xdr:row>7</xdr:row>
      <xdr:rowOff>104775</xdr:rowOff>
    </xdr:to>
    <xdr:sp>
      <xdr:nvSpPr>
        <xdr:cNvPr id="2" name="Line 2"/>
        <xdr:cNvSpPr>
          <a:spLocks/>
        </xdr:cNvSpPr>
      </xdr:nvSpPr>
      <xdr:spPr>
        <a:xfrm>
          <a:off x="6238875" y="15430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0"/>
  <sheetViews>
    <sheetView showGridLines="0" workbookViewId="0" topLeftCell="A31">
      <selection activeCell="H53" sqref="H53"/>
    </sheetView>
  </sheetViews>
  <sheetFormatPr defaultColWidth="9.140625" defaultRowHeight="12.75"/>
  <cols>
    <col min="1" max="1" width="27.421875" style="0" customWidth="1"/>
    <col min="2" max="2" width="15.8515625" style="0" customWidth="1"/>
    <col min="3" max="3" width="2.28125" style="0" customWidth="1"/>
    <col min="4" max="4" width="16.7109375" style="0" customWidth="1"/>
    <col min="5" max="5" width="3.7109375" style="0" customWidth="1"/>
    <col min="6" max="6" width="14.8515625" style="0" customWidth="1"/>
    <col min="7" max="7" width="2.140625" style="0" customWidth="1"/>
    <col min="8" max="8" width="16.421875" style="0" customWidth="1"/>
  </cols>
  <sheetData>
    <row r="1" spans="1:8" ht="18.75">
      <c r="A1" s="19"/>
      <c r="B1" s="12"/>
      <c r="C1" s="12"/>
      <c r="D1" s="12"/>
      <c r="E1" s="12"/>
      <c r="F1" s="12"/>
      <c r="G1" s="12"/>
      <c r="H1" s="12"/>
    </row>
    <row r="2" spans="1:8" ht="15.75">
      <c r="A2" s="14"/>
      <c r="B2" s="12"/>
      <c r="C2" s="12"/>
      <c r="D2" s="12"/>
      <c r="E2" s="12"/>
      <c r="F2" s="12"/>
      <c r="G2" s="12"/>
      <c r="H2" s="12"/>
    </row>
    <row r="3" spans="1:8" ht="15.75">
      <c r="A3" s="14"/>
      <c r="B3" s="12"/>
      <c r="C3" s="12"/>
      <c r="D3" s="12"/>
      <c r="E3" s="12"/>
      <c r="F3" s="12"/>
      <c r="G3" s="12"/>
      <c r="H3" s="12"/>
    </row>
    <row r="4" spans="1:8" ht="15.75">
      <c r="A4" s="14"/>
      <c r="B4" s="12"/>
      <c r="C4" s="12"/>
      <c r="D4" s="12"/>
      <c r="E4" s="12"/>
      <c r="F4" s="12"/>
      <c r="G4" s="12"/>
      <c r="H4" s="12"/>
    </row>
    <row r="5" spans="1:10" ht="15.75">
      <c r="A5" s="14"/>
      <c r="B5" s="12"/>
      <c r="C5" s="12"/>
      <c r="D5" s="12"/>
      <c r="E5" s="12"/>
      <c r="F5" s="12"/>
      <c r="G5" s="12"/>
      <c r="H5" s="12"/>
      <c r="J5" s="24"/>
    </row>
    <row r="6" spans="1:8" ht="15.75">
      <c r="A6" s="14"/>
      <c r="B6" s="12"/>
      <c r="C6" s="12"/>
      <c r="D6" s="12"/>
      <c r="E6" s="12"/>
      <c r="F6" s="12"/>
      <c r="G6" s="12"/>
      <c r="H6" s="12"/>
    </row>
    <row r="7" ht="12" customHeight="1"/>
    <row r="9" spans="1:8" s="22" customFormat="1" ht="14.25">
      <c r="A9" s="20" t="s">
        <v>23</v>
      </c>
      <c r="B9" s="21"/>
      <c r="C9" s="21"/>
      <c r="D9" s="21"/>
      <c r="E9" s="21"/>
      <c r="F9" s="21"/>
      <c r="G9" s="21"/>
      <c r="H9" s="21"/>
    </row>
    <row r="10" spans="1:8" s="22" customFormat="1" ht="14.25">
      <c r="A10" s="20" t="s">
        <v>110</v>
      </c>
      <c r="B10" s="21"/>
      <c r="C10" s="21"/>
      <c r="D10" s="21"/>
      <c r="E10" s="21"/>
      <c r="F10" s="21"/>
      <c r="G10" s="21"/>
      <c r="H10" s="21"/>
    </row>
    <row r="11" spans="1:8" s="22" customFormat="1" ht="15">
      <c r="A11" s="23"/>
      <c r="B11" s="21"/>
      <c r="C11" s="21"/>
      <c r="D11" s="21"/>
      <c r="E11" s="21"/>
      <c r="F11" s="21"/>
      <c r="G11" s="21"/>
      <c r="H11" s="21"/>
    </row>
    <row r="12" spans="1:8" s="22" customFormat="1" ht="46.5" customHeight="1">
      <c r="A12" s="92"/>
      <c r="B12" s="26" t="s">
        <v>36</v>
      </c>
      <c r="C12" s="93"/>
      <c r="D12" s="26" t="s">
        <v>37</v>
      </c>
      <c r="E12" s="93"/>
      <c r="F12" s="26" t="s">
        <v>38</v>
      </c>
      <c r="G12" s="93"/>
      <c r="H12" s="26" t="s">
        <v>124</v>
      </c>
    </row>
    <row r="13" spans="1:8" s="22" customFormat="1" ht="14.25">
      <c r="A13" s="92"/>
      <c r="B13" s="27">
        <v>38960</v>
      </c>
      <c r="C13" s="93"/>
      <c r="D13" s="27">
        <v>38595</v>
      </c>
      <c r="E13" s="93"/>
      <c r="F13" s="27">
        <v>38960</v>
      </c>
      <c r="G13" s="93"/>
      <c r="H13" s="27">
        <v>38595</v>
      </c>
    </row>
    <row r="14" spans="1:8" s="22" customFormat="1" ht="15">
      <c r="A14" s="25"/>
      <c r="B14" s="26" t="s">
        <v>5</v>
      </c>
      <c r="C14" s="26"/>
      <c r="D14" s="26" t="s">
        <v>5</v>
      </c>
      <c r="E14" s="26"/>
      <c r="F14" s="26" t="s">
        <v>5</v>
      </c>
      <c r="G14" s="26"/>
      <c r="H14" s="26" t="s">
        <v>65</v>
      </c>
    </row>
    <row r="15" spans="1:8" s="22" customFormat="1" ht="15">
      <c r="A15" s="25"/>
      <c r="B15" s="28"/>
      <c r="C15" s="28"/>
      <c r="D15" s="28"/>
      <c r="E15" s="28"/>
      <c r="F15" s="28"/>
      <c r="G15" s="28"/>
      <c r="H15" s="28"/>
    </row>
    <row r="16" spans="1:8" s="22" customFormat="1" ht="15">
      <c r="A16" s="29" t="s">
        <v>24</v>
      </c>
      <c r="B16" s="35">
        <v>307459</v>
      </c>
      <c r="C16" s="28"/>
      <c r="D16" s="35">
        <v>194782</v>
      </c>
      <c r="E16" s="28"/>
      <c r="F16" s="38">
        <v>992483</v>
      </c>
      <c r="G16" s="28"/>
      <c r="H16" s="35">
        <f>641827</f>
        <v>641827</v>
      </c>
    </row>
    <row r="17" spans="1:8" s="22" customFormat="1" ht="15">
      <c r="A17" s="29"/>
      <c r="B17" s="34"/>
      <c r="C17" s="28"/>
      <c r="D17" s="34"/>
      <c r="E17" s="28"/>
      <c r="F17" s="37"/>
      <c r="G17" s="28"/>
      <c r="H17" s="34"/>
    </row>
    <row r="18" spans="1:8" s="22" customFormat="1" ht="15">
      <c r="A18" s="29" t="s">
        <v>25</v>
      </c>
      <c r="B18" s="35">
        <v>-283113</v>
      </c>
      <c r="C18" s="28"/>
      <c r="D18" s="35">
        <v>-177121</v>
      </c>
      <c r="E18" s="28"/>
      <c r="F18" s="38">
        <f>-894633</f>
        <v>-894633</v>
      </c>
      <c r="G18" s="28"/>
      <c r="H18" s="35">
        <v>-575076</v>
      </c>
    </row>
    <row r="19" spans="1:8" s="22" customFormat="1" ht="15">
      <c r="A19" s="29"/>
      <c r="B19" s="35"/>
      <c r="C19" s="28"/>
      <c r="D19" s="35"/>
      <c r="E19" s="28"/>
      <c r="F19" s="38"/>
      <c r="G19" s="28"/>
      <c r="H19" s="35"/>
    </row>
    <row r="20" spans="1:8" s="22" customFormat="1" ht="15">
      <c r="A20" s="29" t="s">
        <v>26</v>
      </c>
      <c r="B20" s="36">
        <v>1208</v>
      </c>
      <c r="C20" s="28"/>
      <c r="D20" s="35">
        <v>1483</v>
      </c>
      <c r="E20" s="28"/>
      <c r="F20" s="38">
        <v>2706</v>
      </c>
      <c r="G20" s="28"/>
      <c r="H20" s="35">
        <v>3676</v>
      </c>
    </row>
    <row r="21" spans="1:8" s="22" customFormat="1" ht="15">
      <c r="A21" s="29"/>
      <c r="B21" s="35"/>
      <c r="C21" s="28"/>
      <c r="D21" s="35"/>
      <c r="E21" s="28"/>
      <c r="F21" s="38"/>
      <c r="G21" s="28"/>
      <c r="H21" s="35"/>
    </row>
    <row r="22" spans="1:8" s="22" customFormat="1" ht="15">
      <c r="A22" s="29" t="s">
        <v>27</v>
      </c>
      <c r="B22" s="35">
        <f>B16+B18+B20</f>
        <v>25554</v>
      </c>
      <c r="C22" s="28"/>
      <c r="D22" s="35">
        <f>D16+D18+D20</f>
        <v>19144</v>
      </c>
      <c r="E22" s="28"/>
      <c r="F22" s="38">
        <f>F16+F18+F20</f>
        <v>100556</v>
      </c>
      <c r="G22" s="28"/>
      <c r="H22" s="35">
        <f>H16+H18+H20</f>
        <v>70427</v>
      </c>
    </row>
    <row r="23" spans="1:8" s="22" customFormat="1" ht="15">
      <c r="A23" s="29"/>
      <c r="B23" s="35"/>
      <c r="C23" s="28"/>
      <c r="D23" s="35"/>
      <c r="E23" s="28"/>
      <c r="F23" s="38"/>
      <c r="G23" s="28"/>
      <c r="H23" s="35"/>
    </row>
    <row r="24" spans="1:8" s="22" customFormat="1" ht="15">
      <c r="A24" s="29" t="s">
        <v>28</v>
      </c>
      <c r="B24" s="35">
        <v>-3728</v>
      </c>
      <c r="C24" s="28"/>
      <c r="D24" s="35">
        <v>-1610</v>
      </c>
      <c r="E24" s="28"/>
      <c r="F24" s="38">
        <v>-10285</v>
      </c>
      <c r="G24" s="28"/>
      <c r="H24" s="35">
        <v>-4826</v>
      </c>
    </row>
    <row r="25" spans="1:8" s="22" customFormat="1" ht="15">
      <c r="A25" s="29"/>
      <c r="B25" s="35"/>
      <c r="C25" s="28"/>
      <c r="D25" s="35"/>
      <c r="E25" s="28"/>
      <c r="F25" s="38"/>
      <c r="G25" s="28"/>
      <c r="H25" s="35"/>
    </row>
    <row r="26" spans="1:8" s="22" customFormat="1" ht="15">
      <c r="A26" s="29" t="s">
        <v>66</v>
      </c>
      <c r="B26" s="35">
        <v>342</v>
      </c>
      <c r="C26" s="28"/>
      <c r="D26" s="35">
        <v>89</v>
      </c>
      <c r="E26" s="28"/>
      <c r="F26" s="38">
        <v>764</v>
      </c>
      <c r="G26" s="28"/>
      <c r="H26" s="35">
        <v>144</v>
      </c>
    </row>
    <row r="27" spans="1:8" s="22" customFormat="1" ht="15">
      <c r="A27" s="29"/>
      <c r="B27" s="35"/>
      <c r="C27" s="28"/>
      <c r="D27" s="35"/>
      <c r="E27" s="28"/>
      <c r="F27" s="38"/>
      <c r="G27" s="28"/>
      <c r="H27" s="35"/>
    </row>
    <row r="28" spans="1:8" s="22" customFormat="1" ht="15">
      <c r="A28" s="29" t="s">
        <v>29</v>
      </c>
      <c r="B28" s="35">
        <f>B22+B24+B26</f>
        <v>22168</v>
      </c>
      <c r="C28" s="28"/>
      <c r="D28" s="35">
        <f>D22+D24+D26</f>
        <v>17623</v>
      </c>
      <c r="E28" s="28"/>
      <c r="F28" s="35">
        <f>F22+F24+F26</f>
        <v>91035</v>
      </c>
      <c r="G28" s="28"/>
      <c r="H28" s="35">
        <f>H22+H24+H26</f>
        <v>65745</v>
      </c>
    </row>
    <row r="29" spans="1:8" s="22" customFormat="1" ht="15">
      <c r="A29" s="29"/>
      <c r="B29" s="35"/>
      <c r="C29" s="28"/>
      <c r="D29" s="35"/>
      <c r="E29" s="28"/>
      <c r="F29" s="38"/>
      <c r="G29" s="28"/>
      <c r="H29" s="35"/>
    </row>
    <row r="30" spans="1:8" s="22" customFormat="1" ht="15">
      <c r="A30" s="29" t="s">
        <v>73</v>
      </c>
      <c r="B30" s="35">
        <f>-3300</f>
        <v>-3300</v>
      </c>
      <c r="C30" s="28"/>
      <c r="D30" s="35">
        <v>-6067</v>
      </c>
      <c r="E30" s="28"/>
      <c r="F30" s="38">
        <v>-12227</v>
      </c>
      <c r="G30" s="28"/>
      <c r="H30" s="35">
        <v>-12501</v>
      </c>
    </row>
    <row r="31" spans="1:8" s="22" customFormat="1" ht="15">
      <c r="A31" s="29"/>
      <c r="B31" s="35"/>
      <c r="C31" s="28"/>
      <c r="D31" s="35"/>
      <c r="E31" s="28"/>
      <c r="F31" s="38"/>
      <c r="G31" s="28"/>
      <c r="H31" s="35"/>
    </row>
    <row r="32" spans="1:8" s="22" customFormat="1" ht="15">
      <c r="A32" s="29" t="s">
        <v>30</v>
      </c>
      <c r="B32" s="35">
        <f>B28+B30</f>
        <v>18868</v>
      </c>
      <c r="C32" s="28"/>
      <c r="D32" s="35">
        <f>D28+D30</f>
        <v>11556</v>
      </c>
      <c r="E32" s="28"/>
      <c r="F32" s="35">
        <f>F28+F30</f>
        <v>78808</v>
      </c>
      <c r="G32" s="28"/>
      <c r="H32" s="35">
        <f>H28+H30</f>
        <v>53244</v>
      </c>
    </row>
    <row r="33" spans="1:8" s="22" customFormat="1" ht="15">
      <c r="A33" s="29"/>
      <c r="B33" s="35"/>
      <c r="C33" s="28"/>
      <c r="D33" s="35"/>
      <c r="E33" s="28"/>
      <c r="F33" s="38"/>
      <c r="G33" s="28"/>
      <c r="H33" s="35"/>
    </row>
    <row r="34" spans="1:8" s="22" customFormat="1" ht="15">
      <c r="A34" s="29" t="s">
        <v>18</v>
      </c>
      <c r="B34" s="35">
        <v>-327</v>
      </c>
      <c r="C34" s="28"/>
      <c r="D34" s="35">
        <v>16</v>
      </c>
      <c r="E34" s="28"/>
      <c r="F34" s="38">
        <v>-669</v>
      </c>
      <c r="G34" s="28"/>
      <c r="H34" s="35">
        <v>-36</v>
      </c>
    </row>
    <row r="35" spans="1:8" s="22" customFormat="1" ht="15">
      <c r="A35" s="29"/>
      <c r="B35" s="35"/>
      <c r="C35" s="28"/>
      <c r="D35" s="35"/>
      <c r="E35" s="28"/>
      <c r="F35" s="38"/>
      <c r="G35" s="28"/>
      <c r="H35" s="35"/>
    </row>
    <row r="36" spans="1:8" s="22" customFormat="1" ht="15">
      <c r="A36" s="29" t="s">
        <v>31</v>
      </c>
      <c r="B36" s="35">
        <f>B32+B34</f>
        <v>18541</v>
      </c>
      <c r="C36" s="28"/>
      <c r="D36" s="35">
        <f>D32+D34</f>
        <v>11572</v>
      </c>
      <c r="E36" s="28"/>
      <c r="F36" s="35">
        <f>F32+F34</f>
        <v>78139</v>
      </c>
      <c r="G36" s="28"/>
      <c r="H36" s="35">
        <f>H32+H34</f>
        <v>53208</v>
      </c>
    </row>
    <row r="37" spans="1:8" s="22" customFormat="1" ht="15">
      <c r="A37" s="29"/>
      <c r="B37" s="33"/>
      <c r="C37" s="28"/>
      <c r="D37" s="28"/>
      <c r="E37" s="28"/>
      <c r="F37" s="28"/>
      <c r="G37" s="28"/>
      <c r="H37" s="28"/>
    </row>
    <row r="38" spans="1:8" s="22" customFormat="1" ht="15">
      <c r="A38" s="29"/>
      <c r="B38" s="28"/>
      <c r="C38" s="28"/>
      <c r="D38" s="28"/>
      <c r="E38" s="28"/>
      <c r="F38" s="28"/>
      <c r="G38" s="28"/>
      <c r="H38" s="28"/>
    </row>
    <row r="39" spans="1:8" s="22" customFormat="1" ht="15">
      <c r="A39" s="29" t="s">
        <v>32</v>
      </c>
      <c r="B39" s="28"/>
      <c r="C39" s="28"/>
      <c r="D39" s="28"/>
      <c r="E39" s="28"/>
      <c r="F39" s="28"/>
      <c r="G39" s="28"/>
      <c r="H39" s="28"/>
    </row>
    <row r="40" spans="1:8" s="22" customFormat="1" ht="14.25">
      <c r="A40" s="30" t="s">
        <v>33</v>
      </c>
      <c r="B40" s="56">
        <v>9.66</v>
      </c>
      <c r="C40" s="56"/>
      <c r="D40" s="74">
        <v>6.14</v>
      </c>
      <c r="E40" s="56"/>
      <c r="F40" s="56">
        <v>40.99</v>
      </c>
      <c r="G40" s="56"/>
      <c r="H40" s="74">
        <v>28.4</v>
      </c>
    </row>
    <row r="41" spans="1:8" s="22" customFormat="1" ht="14.25">
      <c r="A41" s="30" t="s">
        <v>34</v>
      </c>
      <c r="B41" s="56">
        <v>9.59</v>
      </c>
      <c r="C41" s="56"/>
      <c r="D41" s="74">
        <v>6.11</v>
      </c>
      <c r="E41" s="56"/>
      <c r="F41" s="56">
        <v>40.72</v>
      </c>
      <c r="G41" s="56"/>
      <c r="H41" s="74">
        <v>28.24</v>
      </c>
    </row>
    <row r="42" spans="1:8" s="22" customFormat="1" ht="15">
      <c r="A42" s="30"/>
      <c r="B42" s="28"/>
      <c r="C42" s="28"/>
      <c r="D42" s="28"/>
      <c r="E42" s="28"/>
      <c r="F42" s="28"/>
      <c r="G42" s="28"/>
      <c r="H42" s="28"/>
    </row>
    <row r="43" spans="1:8" s="22" customFormat="1" ht="15">
      <c r="A43" s="30"/>
      <c r="B43" s="28"/>
      <c r="C43" s="28"/>
      <c r="D43" s="28"/>
      <c r="E43" s="28"/>
      <c r="F43" s="28"/>
      <c r="G43" s="28"/>
      <c r="H43" s="28"/>
    </row>
    <row r="44" spans="1:8" s="22" customFormat="1" ht="70.5" customHeight="1">
      <c r="A44" s="94" t="s">
        <v>112</v>
      </c>
      <c r="B44" s="95"/>
      <c r="C44" s="95"/>
      <c r="D44" s="95"/>
      <c r="E44" s="95"/>
      <c r="F44" s="95"/>
      <c r="G44" s="95"/>
      <c r="H44" s="96"/>
    </row>
    <row r="45" spans="1:8" s="22" customFormat="1" ht="15">
      <c r="A45" s="30"/>
      <c r="B45" s="28"/>
      <c r="C45" s="28"/>
      <c r="D45" s="28"/>
      <c r="E45" s="28"/>
      <c r="F45" s="28"/>
      <c r="G45" s="28"/>
      <c r="H45" s="28"/>
    </row>
    <row r="46" spans="1:8" ht="15.75">
      <c r="A46" s="11"/>
      <c r="B46" s="31"/>
      <c r="C46" s="31"/>
      <c r="D46" s="31"/>
      <c r="E46" s="31"/>
      <c r="F46" s="31"/>
      <c r="G46" s="31"/>
      <c r="H46" s="31"/>
    </row>
    <row r="47" spans="1:8" ht="14.25" customHeight="1">
      <c r="A47" s="32"/>
      <c r="B47" s="32"/>
      <c r="C47" s="32"/>
      <c r="D47" s="32"/>
      <c r="E47" s="32"/>
      <c r="F47" s="32"/>
      <c r="G47" s="32"/>
      <c r="H47" s="32"/>
    </row>
    <row r="48" spans="1:8" ht="12.75">
      <c r="A48" s="91" t="s">
        <v>35</v>
      </c>
      <c r="B48" s="91"/>
      <c r="C48" s="91"/>
      <c r="D48" s="91"/>
      <c r="E48" s="91"/>
      <c r="F48" s="91"/>
      <c r="G48" s="91"/>
      <c r="H48" s="91"/>
    </row>
    <row r="49" spans="1:8" ht="12.75" customHeight="1">
      <c r="A49" s="91" t="s">
        <v>92</v>
      </c>
      <c r="B49" s="91"/>
      <c r="C49" s="91"/>
      <c r="D49" s="91"/>
      <c r="E49" s="91"/>
      <c r="F49" s="91"/>
      <c r="G49" s="91"/>
      <c r="H49" s="91"/>
    </row>
    <row r="50" spans="1:8" ht="12.75">
      <c r="A50" s="88" t="s">
        <v>125</v>
      </c>
      <c r="B50" s="89"/>
      <c r="C50" s="89"/>
      <c r="D50" s="89"/>
      <c r="E50" s="89"/>
      <c r="F50" s="89"/>
      <c r="G50" s="89"/>
      <c r="H50" s="90"/>
    </row>
  </sheetData>
  <mergeCells count="8">
    <mergeCell ref="A50:H50"/>
    <mergeCell ref="A49:H49"/>
    <mergeCell ref="A48:H48"/>
    <mergeCell ref="A12:A13"/>
    <mergeCell ref="C12:C13"/>
    <mergeCell ref="E12:E13"/>
    <mergeCell ref="G12:G13"/>
    <mergeCell ref="A44:H44"/>
  </mergeCells>
  <printOptions horizontalCentered="1"/>
  <pageMargins left="0.7" right="0.3" top="0.5" bottom="0.2" header="0.5" footer="0.5"/>
  <pageSetup horizontalDpi="600" verticalDpi="600" orientation="portrait" scale="80" r:id="rId2"/>
  <headerFooter alignWithMargins="0">
    <oddFooter>&amp;R1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54"/>
  <sheetViews>
    <sheetView tabSelected="1" workbookViewId="0" topLeftCell="A34">
      <selection activeCell="A55" sqref="A55"/>
    </sheetView>
  </sheetViews>
  <sheetFormatPr defaultColWidth="9.140625" defaultRowHeight="12.75"/>
  <cols>
    <col min="1" max="1" width="49.7109375" style="8" customWidth="1"/>
    <col min="2" max="2" width="4.28125" style="8" customWidth="1"/>
    <col min="3" max="3" width="14.140625" style="8" customWidth="1"/>
    <col min="4" max="4" width="4.00390625" style="8" customWidth="1"/>
    <col min="5" max="5" width="14.421875" style="8" customWidth="1"/>
    <col min="6" max="6" width="9.7109375" style="8" bestFit="1" customWidth="1"/>
    <col min="7" max="7" width="15.421875" style="8" customWidth="1"/>
    <col min="8" max="8" width="9.7109375" style="8" bestFit="1" customWidth="1"/>
    <col min="9" max="16384" width="9.140625" style="8" customWidth="1"/>
  </cols>
  <sheetData>
    <row r="1" ht="18.75">
      <c r="A1" s="9" t="s">
        <v>0</v>
      </c>
    </row>
    <row r="2" ht="15.75">
      <c r="A2" s="1" t="s">
        <v>1</v>
      </c>
    </row>
    <row r="3" ht="15.75">
      <c r="A3" s="1" t="s">
        <v>2</v>
      </c>
    </row>
    <row r="4" ht="15.75">
      <c r="A4" s="1"/>
    </row>
    <row r="5" spans="1:8" ht="15.75">
      <c r="A5" s="2" t="s">
        <v>3</v>
      </c>
      <c r="G5" s="70"/>
      <c r="H5" s="70"/>
    </row>
    <row r="6" spans="1:8" ht="15.75">
      <c r="A6" s="2" t="s">
        <v>111</v>
      </c>
      <c r="G6" s="70"/>
      <c r="H6" s="70"/>
    </row>
    <row r="7" spans="1:8" ht="15.75">
      <c r="A7" s="2"/>
      <c r="C7" s="75" t="s">
        <v>87</v>
      </c>
      <c r="D7" s="75"/>
      <c r="E7" s="75" t="s">
        <v>88</v>
      </c>
      <c r="G7" s="70"/>
      <c r="H7" s="70"/>
    </row>
    <row r="8" spans="1:8" ht="18.75" customHeight="1">
      <c r="A8" s="98"/>
      <c r="B8" s="98"/>
      <c r="C8" s="13" t="s">
        <v>4</v>
      </c>
      <c r="D8" s="98"/>
      <c r="E8" s="13" t="s">
        <v>4</v>
      </c>
      <c r="G8" s="70"/>
      <c r="H8" s="70"/>
    </row>
    <row r="9" spans="1:8" ht="15.75">
      <c r="A9" s="98"/>
      <c r="B9" s="98"/>
      <c r="C9" s="16">
        <v>38960</v>
      </c>
      <c r="D9" s="98"/>
      <c r="E9" s="16">
        <v>38595</v>
      </c>
      <c r="G9" s="70"/>
      <c r="H9" s="70"/>
    </row>
    <row r="10" spans="1:8" ht="15.75">
      <c r="A10" s="10"/>
      <c r="B10" s="4"/>
      <c r="C10" s="5" t="s">
        <v>5</v>
      </c>
      <c r="D10" s="5"/>
      <c r="E10" s="5" t="s">
        <v>5</v>
      </c>
      <c r="F10" s="12"/>
      <c r="G10" s="70"/>
      <c r="H10" s="70"/>
    </row>
    <row r="11" spans="1:8" ht="15.75">
      <c r="A11" s="10"/>
      <c r="B11" s="4"/>
      <c r="C11" s="64"/>
      <c r="D11" s="5"/>
      <c r="E11" s="5"/>
      <c r="F11" s="12"/>
      <c r="G11" s="70"/>
      <c r="H11" s="70"/>
    </row>
    <row r="12" spans="1:8" ht="15.75">
      <c r="A12" s="6" t="s">
        <v>6</v>
      </c>
      <c r="B12" s="4"/>
      <c r="C12" s="65">
        <v>420381</v>
      </c>
      <c r="D12" s="84"/>
      <c r="E12" s="39">
        <v>295296</v>
      </c>
      <c r="F12" s="80"/>
      <c r="G12" s="81"/>
      <c r="H12" s="70"/>
    </row>
    <row r="13" spans="1:8" ht="15.75">
      <c r="A13" s="6" t="s">
        <v>7</v>
      </c>
      <c r="B13" s="4"/>
      <c r="C13" s="65">
        <v>242</v>
      </c>
      <c r="D13" s="84"/>
      <c r="E13" s="39">
        <v>139</v>
      </c>
      <c r="F13" s="80"/>
      <c r="G13" s="71"/>
      <c r="H13" s="70"/>
    </row>
    <row r="14" spans="1:8" ht="15.75">
      <c r="A14" s="2" t="s">
        <v>89</v>
      </c>
      <c r="C14" s="53">
        <v>21078</v>
      </c>
      <c r="D14" s="72"/>
      <c r="E14" s="53">
        <v>5325</v>
      </c>
      <c r="F14" s="80"/>
      <c r="G14" s="71"/>
      <c r="H14" s="70"/>
    </row>
    <row r="15" spans="1:8" ht="15.75">
      <c r="A15" s="10"/>
      <c r="B15" s="4"/>
      <c r="C15" s="60"/>
      <c r="D15" s="84"/>
      <c r="E15" s="40"/>
      <c r="F15" s="12"/>
      <c r="G15" s="70"/>
      <c r="H15" s="70"/>
    </row>
    <row r="16" spans="1:8" ht="15.75">
      <c r="A16" s="6" t="s">
        <v>8</v>
      </c>
      <c r="B16" s="6"/>
      <c r="C16" s="66"/>
      <c r="D16" s="85"/>
      <c r="E16" s="41"/>
      <c r="G16" s="70"/>
      <c r="H16" s="70"/>
    </row>
    <row r="17" spans="1:8" ht="15.75">
      <c r="A17" s="10" t="s">
        <v>9</v>
      </c>
      <c r="B17" s="6"/>
      <c r="C17" s="67">
        <v>102232</v>
      </c>
      <c r="D17" s="85"/>
      <c r="E17" s="42">
        <v>62727</v>
      </c>
      <c r="F17" s="80"/>
      <c r="G17" s="71"/>
      <c r="H17" s="71"/>
    </row>
    <row r="18" spans="1:8" ht="15.75">
      <c r="A18" s="10" t="s">
        <v>10</v>
      </c>
      <c r="B18" s="6"/>
      <c r="C18" s="67">
        <v>145426</v>
      </c>
      <c r="D18" s="85"/>
      <c r="E18" s="42">
        <v>112320</v>
      </c>
      <c r="F18" s="80"/>
      <c r="G18" s="71"/>
      <c r="H18" s="70"/>
    </row>
    <row r="19" spans="1:8" ht="15.75">
      <c r="A19" s="10" t="s">
        <v>11</v>
      </c>
      <c r="B19" s="6"/>
      <c r="C19" s="67">
        <v>10060</v>
      </c>
      <c r="D19" s="85"/>
      <c r="E19" s="42">
        <v>5569</v>
      </c>
      <c r="F19" s="80"/>
      <c r="G19" s="71"/>
      <c r="H19" s="71"/>
    </row>
    <row r="20" spans="1:8" ht="15.75">
      <c r="A20" s="10" t="s">
        <v>12</v>
      </c>
      <c r="B20" s="6"/>
      <c r="C20" s="67">
        <v>59223</v>
      </c>
      <c r="D20" s="85"/>
      <c r="E20" s="42">
        <v>25128</v>
      </c>
      <c r="F20" s="80"/>
      <c r="G20" s="71"/>
      <c r="H20" s="70"/>
    </row>
    <row r="21" spans="1:8" ht="15.75">
      <c r="A21" s="10"/>
      <c r="B21" s="6"/>
      <c r="C21" s="68">
        <f>SUM(C17:C20)</f>
        <v>316941</v>
      </c>
      <c r="D21" s="85"/>
      <c r="E21" s="43">
        <f>SUM(E17:E20)</f>
        <v>205744</v>
      </c>
      <c r="F21" s="83"/>
      <c r="G21" s="70"/>
      <c r="H21" s="70"/>
    </row>
    <row r="22" spans="1:8" ht="15.75">
      <c r="A22" s="6" t="s">
        <v>13</v>
      </c>
      <c r="B22" s="6"/>
      <c r="C22" s="67"/>
      <c r="D22" s="85"/>
      <c r="E22" s="42"/>
      <c r="G22" s="70"/>
      <c r="H22" s="70"/>
    </row>
    <row r="23" spans="1:8" ht="15.75">
      <c r="A23" s="10" t="s">
        <v>14</v>
      </c>
      <c r="B23" s="6"/>
      <c r="C23" s="67">
        <v>100197</v>
      </c>
      <c r="D23" s="85"/>
      <c r="E23" s="42">
        <v>78529</v>
      </c>
      <c r="F23" s="80"/>
      <c r="G23" s="71"/>
      <c r="H23" s="71"/>
    </row>
    <row r="24" spans="1:8" ht="15.75">
      <c r="A24" s="10" t="s">
        <v>15</v>
      </c>
      <c r="B24" s="6"/>
      <c r="C24" s="67">
        <v>65194</v>
      </c>
      <c r="D24" s="85"/>
      <c r="E24" s="42">
        <v>41440</v>
      </c>
      <c r="F24" s="80"/>
      <c r="G24" s="71"/>
      <c r="H24" s="70"/>
    </row>
    <row r="25" spans="1:8" ht="15.75">
      <c r="A25" s="10" t="s">
        <v>16</v>
      </c>
      <c r="B25" s="6"/>
      <c r="C25" s="67">
        <v>136614</v>
      </c>
      <c r="D25" s="85"/>
      <c r="E25" s="42">
        <v>84291</v>
      </c>
      <c r="F25" s="80"/>
      <c r="G25" s="71"/>
      <c r="H25" s="70"/>
    </row>
    <row r="26" spans="1:8" ht="15.75">
      <c r="A26" s="10" t="s">
        <v>17</v>
      </c>
      <c r="B26" s="6"/>
      <c r="C26" s="67">
        <v>0</v>
      </c>
      <c r="D26" s="85"/>
      <c r="E26" s="42">
        <v>593</v>
      </c>
      <c r="F26" s="80"/>
      <c r="G26" s="71"/>
      <c r="H26" s="70"/>
    </row>
    <row r="27" spans="1:8" ht="15.75">
      <c r="A27" s="10" t="s">
        <v>71</v>
      </c>
      <c r="B27" s="6"/>
      <c r="C27" s="67">
        <v>6744</v>
      </c>
      <c r="D27" s="85"/>
      <c r="E27" s="42">
        <v>5655</v>
      </c>
      <c r="F27" s="80"/>
      <c r="G27" s="71"/>
      <c r="H27" s="70"/>
    </row>
    <row r="28" spans="1:8" ht="15.75">
      <c r="A28" s="10"/>
      <c r="B28" s="6"/>
      <c r="C28" s="68">
        <f>SUM(C23:C27)</f>
        <v>308749</v>
      </c>
      <c r="D28" s="85"/>
      <c r="E28" s="43">
        <f>SUM(E23:E27)</f>
        <v>210508</v>
      </c>
      <c r="F28" s="83"/>
      <c r="G28" s="70"/>
      <c r="H28" s="70"/>
    </row>
    <row r="29" spans="1:8" ht="15.75">
      <c r="A29" s="10"/>
      <c r="B29" s="4"/>
      <c r="C29" s="65"/>
      <c r="D29" s="84"/>
      <c r="E29" s="39"/>
      <c r="F29" s="12"/>
      <c r="G29" s="70"/>
      <c r="H29" s="70"/>
    </row>
    <row r="30" spans="1:8" ht="15.75">
      <c r="A30" s="6" t="s">
        <v>93</v>
      </c>
      <c r="B30" s="4"/>
      <c r="C30" s="61">
        <f>C21-C28</f>
        <v>8192</v>
      </c>
      <c r="D30" s="39"/>
      <c r="E30" s="44">
        <f>E21-E28</f>
        <v>-4764</v>
      </c>
      <c r="F30" s="40"/>
      <c r="G30" s="70"/>
      <c r="H30" s="70"/>
    </row>
    <row r="31" spans="1:8" ht="16.5" thickBot="1">
      <c r="A31" s="10"/>
      <c r="B31" s="4"/>
      <c r="C31" s="45">
        <f>C12+C13+C14+C30</f>
        <v>449893</v>
      </c>
      <c r="D31" s="84"/>
      <c r="E31" s="45">
        <f>E12+E13+E14+E30</f>
        <v>295996</v>
      </c>
      <c r="F31" s="40"/>
      <c r="G31" s="70"/>
      <c r="H31" s="70"/>
    </row>
    <row r="32" spans="1:8" ht="16.5" thickTop="1">
      <c r="A32" s="10"/>
      <c r="B32" s="4"/>
      <c r="C32" s="65"/>
      <c r="D32" s="84"/>
      <c r="E32" s="39"/>
      <c r="F32" s="12"/>
      <c r="G32" s="70"/>
      <c r="H32" s="70"/>
    </row>
    <row r="33" spans="1:8" ht="15.75">
      <c r="A33" s="6" t="s">
        <v>86</v>
      </c>
      <c r="B33" s="4"/>
      <c r="C33" s="65"/>
      <c r="D33" s="39"/>
      <c r="E33" s="39"/>
      <c r="F33" s="12"/>
      <c r="G33" s="70"/>
      <c r="H33" s="70"/>
    </row>
    <row r="34" spans="1:8" ht="15.75">
      <c r="A34" s="10" t="s">
        <v>83</v>
      </c>
      <c r="B34" s="6"/>
      <c r="C34" s="66">
        <v>96145</v>
      </c>
      <c r="D34" s="85"/>
      <c r="E34" s="41">
        <v>94319</v>
      </c>
      <c r="F34" s="80"/>
      <c r="G34" s="71"/>
      <c r="H34" s="70"/>
    </row>
    <row r="35" spans="1:8" ht="15.75">
      <c r="A35" s="15" t="s">
        <v>82</v>
      </c>
      <c r="B35" s="6"/>
      <c r="C35" s="67">
        <v>22054</v>
      </c>
      <c r="D35" s="85"/>
      <c r="E35" s="42">
        <v>9065</v>
      </c>
      <c r="F35" s="80"/>
      <c r="G35" s="71"/>
      <c r="H35" s="70"/>
    </row>
    <row r="36" spans="1:8" ht="15.75">
      <c r="A36" s="15" t="s">
        <v>84</v>
      </c>
      <c r="B36" s="6"/>
      <c r="C36" s="67">
        <v>159921</v>
      </c>
      <c r="D36" s="85"/>
      <c r="E36" s="42">
        <v>97859</v>
      </c>
      <c r="F36" s="80"/>
      <c r="G36" s="71"/>
      <c r="H36" s="70"/>
    </row>
    <row r="37" spans="1:8" ht="15.75">
      <c r="A37" s="15" t="s">
        <v>121</v>
      </c>
      <c r="B37" s="6"/>
      <c r="C37" s="67">
        <v>2775</v>
      </c>
      <c r="D37" s="85"/>
      <c r="E37" s="42">
        <v>418</v>
      </c>
      <c r="F37" s="80"/>
      <c r="G37" s="71"/>
      <c r="H37" s="70"/>
    </row>
    <row r="38" spans="1:8" ht="15.75">
      <c r="A38" s="15" t="s">
        <v>106</v>
      </c>
      <c r="B38" s="6"/>
      <c r="C38" s="69">
        <v>1694</v>
      </c>
      <c r="D38" s="85"/>
      <c r="E38" s="46">
        <v>799</v>
      </c>
      <c r="F38" s="80"/>
      <c r="G38" s="71"/>
      <c r="H38" s="70"/>
    </row>
    <row r="39" spans="1:8" ht="15.75">
      <c r="A39" s="6" t="s">
        <v>81</v>
      </c>
      <c r="B39" s="4"/>
      <c r="C39" s="65">
        <f>SUM(C34:C38)</f>
        <v>282589</v>
      </c>
      <c r="D39" s="84"/>
      <c r="E39" s="39">
        <f>SUM(E34:E38)</f>
        <v>202460</v>
      </c>
      <c r="F39" s="12"/>
      <c r="G39" s="70"/>
      <c r="H39" s="70"/>
    </row>
    <row r="40" spans="1:8" ht="15.75">
      <c r="A40" s="6" t="s">
        <v>18</v>
      </c>
      <c r="B40" s="4"/>
      <c r="C40" s="61">
        <v>2058</v>
      </c>
      <c r="D40" s="84"/>
      <c r="E40" s="44">
        <v>1232</v>
      </c>
      <c r="F40" s="81"/>
      <c r="G40" s="71"/>
      <c r="H40" s="70"/>
    </row>
    <row r="41" spans="1:8" ht="15.75">
      <c r="A41" s="6"/>
      <c r="B41" s="4"/>
      <c r="C41" s="65">
        <f>SUM(C39:C40)</f>
        <v>284647</v>
      </c>
      <c r="D41" s="84"/>
      <c r="E41" s="39">
        <f>SUM(E39:E40)</f>
        <v>203692</v>
      </c>
      <c r="F41" s="81"/>
      <c r="G41" s="70"/>
      <c r="H41" s="70"/>
    </row>
    <row r="42" spans="1:8" ht="15.75">
      <c r="A42" s="10"/>
      <c r="B42" s="4"/>
      <c r="C42" s="65"/>
      <c r="D42" s="84"/>
      <c r="E42" s="39"/>
      <c r="F42" s="12"/>
      <c r="G42" s="70"/>
      <c r="H42" s="70"/>
    </row>
    <row r="43" spans="1:8" ht="15.75">
      <c r="A43" s="6" t="s">
        <v>19</v>
      </c>
      <c r="B43" s="4"/>
      <c r="C43" s="65"/>
      <c r="D43" s="84"/>
      <c r="E43" s="39"/>
      <c r="F43" s="12"/>
      <c r="G43" s="70"/>
      <c r="H43" s="70"/>
    </row>
    <row r="44" spans="1:8" ht="15.75">
      <c r="A44" s="10" t="s">
        <v>20</v>
      </c>
      <c r="B44" s="4"/>
      <c r="C44" s="65">
        <v>136157</v>
      </c>
      <c r="D44" s="84"/>
      <c r="E44" s="39">
        <v>69899</v>
      </c>
      <c r="F44" s="81"/>
      <c r="G44" s="71"/>
      <c r="H44" s="70"/>
    </row>
    <row r="45" spans="1:8" ht="15.75">
      <c r="A45" s="10" t="s">
        <v>21</v>
      </c>
      <c r="B45" s="4"/>
      <c r="C45" s="61">
        <v>29089</v>
      </c>
      <c r="D45" s="84"/>
      <c r="E45" s="44">
        <v>22405</v>
      </c>
      <c r="F45" s="81"/>
      <c r="G45" s="71"/>
      <c r="H45" s="70"/>
    </row>
    <row r="46" spans="1:8" ht="16.5" thickBot="1">
      <c r="A46" s="10"/>
      <c r="B46" s="4"/>
      <c r="C46" s="45">
        <f>C41+C44+C45</f>
        <v>449893</v>
      </c>
      <c r="D46" s="84"/>
      <c r="E46" s="45">
        <f>E41+E44+E45</f>
        <v>295996</v>
      </c>
      <c r="F46" s="40"/>
      <c r="G46" s="70"/>
      <c r="H46" s="70"/>
    </row>
    <row r="47" spans="1:8" ht="16.5" thickTop="1">
      <c r="A47" s="10"/>
      <c r="B47" s="4"/>
      <c r="C47" s="3"/>
      <c r="D47" s="3"/>
      <c r="E47" s="3"/>
      <c r="F47" s="12"/>
      <c r="G47" s="70"/>
      <c r="H47" s="70"/>
    </row>
    <row r="48" spans="1:8" ht="15.75">
      <c r="A48" s="1" t="s">
        <v>103</v>
      </c>
      <c r="C48" s="86">
        <v>1.36</v>
      </c>
      <c r="D48" s="1"/>
      <c r="E48" s="78">
        <v>1.045</v>
      </c>
      <c r="F48" s="12"/>
      <c r="G48" s="71"/>
      <c r="H48" s="70"/>
    </row>
    <row r="49" spans="1:8" ht="15.75">
      <c r="A49" s="10" t="s">
        <v>102</v>
      </c>
      <c r="B49" s="4"/>
      <c r="C49" s="59">
        <v>1.48</v>
      </c>
      <c r="D49" s="3"/>
      <c r="E49" s="78">
        <v>1.08</v>
      </c>
      <c r="F49" s="12"/>
      <c r="G49" s="70"/>
      <c r="H49" s="70"/>
    </row>
    <row r="50" spans="1:8" ht="15.75">
      <c r="A50" s="10"/>
      <c r="B50" s="4"/>
      <c r="C50" s="3"/>
      <c r="D50" s="3"/>
      <c r="E50" s="10"/>
      <c r="F50" s="12"/>
      <c r="G50" s="70"/>
      <c r="H50" s="70"/>
    </row>
    <row r="51" spans="1:6" ht="15.75">
      <c r="A51" s="58"/>
      <c r="B51" s="4"/>
      <c r="C51" s="3"/>
      <c r="D51" s="3"/>
      <c r="E51" s="10"/>
      <c r="F51" s="12"/>
    </row>
    <row r="52" spans="1:6" ht="14.25" customHeight="1">
      <c r="A52" s="99" t="s">
        <v>22</v>
      </c>
      <c r="B52" s="99"/>
      <c r="C52" s="99"/>
      <c r="D52" s="99"/>
      <c r="E52" s="99"/>
      <c r="F52" s="12"/>
    </row>
    <row r="53" spans="1:6" ht="15" customHeight="1">
      <c r="A53" s="99" t="s">
        <v>92</v>
      </c>
      <c r="B53" s="99"/>
      <c r="C53" s="99"/>
      <c r="D53" s="99"/>
      <c r="E53" s="99"/>
      <c r="F53" s="12"/>
    </row>
    <row r="54" spans="1:5" ht="15">
      <c r="A54" s="97" t="s">
        <v>125</v>
      </c>
      <c r="B54" s="97"/>
      <c r="C54" s="97"/>
      <c r="D54" s="97"/>
      <c r="E54" s="97"/>
    </row>
  </sheetData>
  <mergeCells count="6">
    <mergeCell ref="A54:E54"/>
    <mergeCell ref="A8:A9"/>
    <mergeCell ref="B8:B9"/>
    <mergeCell ref="D8:D9"/>
    <mergeCell ref="A53:E53"/>
    <mergeCell ref="A52:E52"/>
  </mergeCells>
  <printOptions/>
  <pageMargins left="0.75" right="0" top="0.75" bottom="0.25" header="0.5" footer="0.5"/>
  <pageSetup fitToHeight="1" fitToWidth="1" horizontalDpi="600" verticalDpi="600" orientation="portrait" paperSize="9" scale="9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zoomScale="85" zoomScaleNormal="85" workbookViewId="0" topLeftCell="A10">
      <selection activeCell="G23" sqref="G23"/>
    </sheetView>
  </sheetViews>
  <sheetFormatPr defaultColWidth="9.140625" defaultRowHeight="12.75"/>
  <cols>
    <col min="1" max="1" width="42.00390625" style="0" customWidth="1"/>
    <col min="2" max="2" width="2.28125" style="0" customWidth="1"/>
    <col min="3" max="3" width="12.140625" style="0" bestFit="1" customWidth="1"/>
    <col min="4" max="4" width="2.28125" style="0" customWidth="1"/>
    <col min="5" max="5" width="13.57421875" style="0" customWidth="1"/>
    <col min="6" max="6" width="2.28125" style="0" customWidth="1"/>
    <col min="7" max="7" width="13.7109375" style="0" customWidth="1"/>
    <col min="8" max="8" width="2.28125" style="0" customWidth="1"/>
    <col min="9" max="9" width="12.8515625" style="0" customWidth="1"/>
    <col min="10" max="10" width="2.00390625" style="0" customWidth="1"/>
    <col min="11" max="11" width="16.140625" style="0" customWidth="1"/>
    <col min="12" max="12" width="2.421875" style="0" customWidth="1"/>
    <col min="13" max="13" width="12.140625" style="0" bestFit="1" customWidth="1"/>
  </cols>
  <sheetData>
    <row r="1" spans="1:13" ht="18.75">
      <c r="A1" s="9" t="s">
        <v>0</v>
      </c>
      <c r="B1" s="8"/>
      <c r="C1" s="8"/>
      <c r="D1" s="8"/>
      <c r="E1" s="8"/>
      <c r="F1" s="8"/>
      <c r="G1" s="8"/>
      <c r="H1" s="8"/>
      <c r="I1" s="8"/>
      <c r="J1" s="8"/>
      <c r="K1" s="8"/>
      <c r="L1" s="8"/>
      <c r="M1" s="8"/>
    </row>
    <row r="2" spans="1:13" ht="15.75">
      <c r="A2" s="1" t="s">
        <v>1</v>
      </c>
      <c r="B2" s="8"/>
      <c r="C2" s="8"/>
      <c r="D2" s="8"/>
      <c r="E2" s="8"/>
      <c r="F2" s="8"/>
      <c r="G2" s="8"/>
      <c r="H2" s="8"/>
      <c r="I2" s="8"/>
      <c r="J2" s="8"/>
      <c r="K2" s="8"/>
      <c r="L2" s="8"/>
      <c r="M2" s="8"/>
    </row>
    <row r="3" spans="1:13" ht="15.75">
      <c r="A3" s="1" t="s">
        <v>2</v>
      </c>
      <c r="B3" s="8"/>
      <c r="C3" s="8"/>
      <c r="D3" s="8"/>
      <c r="E3" s="8"/>
      <c r="F3" s="8"/>
      <c r="G3" s="8"/>
      <c r="H3" s="8"/>
      <c r="I3" s="8"/>
      <c r="J3" s="8"/>
      <c r="K3" s="8"/>
      <c r="L3" s="8"/>
      <c r="M3" s="8"/>
    </row>
    <row r="4" spans="1:13" ht="15.75">
      <c r="A4" s="1"/>
      <c r="B4" s="8"/>
      <c r="C4" s="8"/>
      <c r="D4" s="8"/>
      <c r="E4" s="8"/>
      <c r="F4" s="8"/>
      <c r="G4" s="8"/>
      <c r="H4" s="8"/>
      <c r="I4" s="8"/>
      <c r="J4" s="8"/>
      <c r="K4" s="8"/>
      <c r="L4" s="8"/>
      <c r="M4" s="8"/>
    </row>
    <row r="5" spans="1:13" ht="15.75">
      <c r="A5" s="2" t="s">
        <v>39</v>
      </c>
      <c r="B5" s="8"/>
      <c r="C5" s="8"/>
      <c r="D5" s="8"/>
      <c r="E5" s="8"/>
      <c r="F5" s="8"/>
      <c r="G5" s="8"/>
      <c r="H5" s="8"/>
      <c r="I5" s="8"/>
      <c r="J5" s="8"/>
      <c r="K5" s="8"/>
      <c r="L5" s="8"/>
      <c r="M5" s="8"/>
    </row>
    <row r="6" spans="1:13" ht="15.75">
      <c r="A6" s="2" t="s">
        <v>110</v>
      </c>
      <c r="B6" s="8"/>
      <c r="C6" s="8"/>
      <c r="D6" s="8"/>
      <c r="E6" s="8"/>
      <c r="F6" s="8"/>
      <c r="G6" s="8"/>
      <c r="H6" s="8"/>
      <c r="I6" s="8"/>
      <c r="J6" s="8"/>
      <c r="K6" s="8"/>
      <c r="L6" s="8"/>
      <c r="M6" s="8"/>
    </row>
    <row r="7" spans="1:13" ht="15.75">
      <c r="A7" s="2"/>
      <c r="B7" s="8"/>
      <c r="C7" s="8"/>
      <c r="D7" s="8"/>
      <c r="E7" s="8"/>
      <c r="F7" s="8"/>
      <c r="G7" s="8"/>
      <c r="H7" s="8"/>
      <c r="I7" s="8"/>
      <c r="J7" s="8"/>
      <c r="K7" s="8"/>
      <c r="L7" s="8"/>
      <c r="M7" s="8"/>
    </row>
    <row r="8" spans="1:13" ht="15.75">
      <c r="A8" s="2"/>
      <c r="B8" s="8"/>
      <c r="C8" s="8"/>
      <c r="D8" s="8"/>
      <c r="E8" s="100" t="s">
        <v>105</v>
      </c>
      <c r="F8" s="100"/>
      <c r="G8" s="100"/>
      <c r="H8" s="100"/>
      <c r="I8" s="100"/>
      <c r="J8" s="79"/>
      <c r="K8" s="79" t="s">
        <v>98</v>
      </c>
      <c r="L8" s="8"/>
      <c r="M8" s="8"/>
    </row>
    <row r="9" spans="1:14" ht="15.75">
      <c r="A9" s="10"/>
      <c r="B9" s="10"/>
      <c r="C9" s="17"/>
      <c r="D9" s="13"/>
      <c r="E9" s="13"/>
      <c r="F9" s="13"/>
      <c r="G9" s="13" t="s">
        <v>96</v>
      </c>
      <c r="H9" s="13"/>
      <c r="J9" s="13"/>
      <c r="K9" s="13"/>
      <c r="L9" s="13"/>
      <c r="M9" s="13"/>
      <c r="N9" s="17"/>
    </row>
    <row r="10" spans="1:14" ht="15.75">
      <c r="A10" s="10"/>
      <c r="B10" s="10"/>
      <c r="C10" s="13" t="s">
        <v>45</v>
      </c>
      <c r="D10" s="13"/>
      <c r="E10" s="13" t="s">
        <v>45</v>
      </c>
      <c r="F10" s="13"/>
      <c r="G10" s="13" t="s">
        <v>97</v>
      </c>
      <c r="H10" s="13"/>
      <c r="I10" s="13"/>
      <c r="J10" s="13"/>
      <c r="K10" s="13" t="s">
        <v>41</v>
      </c>
      <c r="L10" s="13"/>
      <c r="M10" s="13"/>
      <c r="N10" s="17"/>
    </row>
    <row r="11" spans="1:14" ht="15.75">
      <c r="A11" s="10"/>
      <c r="B11" s="10"/>
      <c r="C11" s="13" t="s">
        <v>40</v>
      </c>
      <c r="D11" s="13"/>
      <c r="E11" s="13" t="s">
        <v>95</v>
      </c>
      <c r="F11" s="13"/>
      <c r="G11" s="13" t="s">
        <v>91</v>
      </c>
      <c r="H11" s="13"/>
      <c r="I11" s="13" t="s">
        <v>104</v>
      </c>
      <c r="J11" s="13"/>
      <c r="K11" s="13" t="s">
        <v>43</v>
      </c>
      <c r="L11" s="13"/>
      <c r="M11" s="13" t="s">
        <v>42</v>
      </c>
      <c r="N11" s="17"/>
    </row>
    <row r="12" spans="1:14" ht="15.75">
      <c r="A12" s="10"/>
      <c r="B12" s="10"/>
      <c r="C12" s="13" t="s">
        <v>5</v>
      </c>
      <c r="D12" s="13"/>
      <c r="E12" s="13" t="s">
        <v>5</v>
      </c>
      <c r="F12" s="13"/>
      <c r="G12" s="13" t="s">
        <v>5</v>
      </c>
      <c r="H12" s="13"/>
      <c r="I12" s="13" t="s">
        <v>65</v>
      </c>
      <c r="J12" s="13"/>
      <c r="K12" s="13" t="s">
        <v>5</v>
      </c>
      <c r="L12" s="13"/>
      <c r="M12" s="13" t="s">
        <v>5</v>
      </c>
      <c r="N12" s="17"/>
    </row>
    <row r="13" spans="1:14" ht="15.75">
      <c r="A13" s="10"/>
      <c r="B13" s="10"/>
      <c r="C13" s="7"/>
      <c r="D13" s="7"/>
      <c r="E13" s="7"/>
      <c r="F13" s="7"/>
      <c r="G13" s="7"/>
      <c r="H13" s="7"/>
      <c r="I13" s="7"/>
      <c r="J13" s="7"/>
      <c r="K13" s="7"/>
      <c r="L13" s="7"/>
      <c r="M13" s="7"/>
      <c r="N13" s="17"/>
    </row>
    <row r="14" spans="1:14" ht="15.75">
      <c r="A14" s="57" t="s">
        <v>113</v>
      </c>
      <c r="B14" s="10"/>
      <c r="C14" s="7"/>
      <c r="D14" s="7"/>
      <c r="E14" s="7"/>
      <c r="F14" s="7"/>
      <c r="G14" s="7"/>
      <c r="H14" s="7"/>
      <c r="I14" s="7"/>
      <c r="J14" s="7"/>
      <c r="K14" s="7"/>
      <c r="L14" s="7"/>
      <c r="M14" s="7"/>
      <c r="N14" s="17"/>
    </row>
    <row r="15" spans="1:14" ht="15.75">
      <c r="A15" s="10"/>
      <c r="B15" s="10"/>
      <c r="C15" s="47"/>
      <c r="D15" s="47"/>
      <c r="E15" s="47"/>
      <c r="F15" s="47"/>
      <c r="G15" s="47"/>
      <c r="H15" s="47"/>
      <c r="I15" s="47"/>
      <c r="J15" s="47"/>
      <c r="K15" s="47"/>
      <c r="L15" s="7"/>
      <c r="M15" s="7"/>
      <c r="N15" s="17"/>
    </row>
    <row r="16" spans="1:14" ht="15.75">
      <c r="A16" s="10" t="s">
        <v>94</v>
      </c>
      <c r="B16" s="10"/>
      <c r="N16" s="17"/>
    </row>
    <row r="17" spans="1:14" ht="15.75">
      <c r="A17" s="10" t="s">
        <v>122</v>
      </c>
      <c r="B17" s="10"/>
      <c r="C17" s="47">
        <v>94319</v>
      </c>
      <c r="D17" s="47"/>
      <c r="E17" s="47">
        <v>9065</v>
      </c>
      <c r="F17" s="47"/>
      <c r="G17" s="47">
        <v>418</v>
      </c>
      <c r="H17" s="47"/>
      <c r="I17" s="47">
        <v>799</v>
      </c>
      <c r="J17" s="47"/>
      <c r="K17" s="47">
        <v>110202</v>
      </c>
      <c r="L17" s="7"/>
      <c r="M17" s="47">
        <f>SUM(C17:K17)</f>
        <v>214803</v>
      </c>
      <c r="N17" s="17"/>
    </row>
    <row r="18" spans="1:14" ht="15.75">
      <c r="A18" s="10"/>
      <c r="B18" s="10"/>
      <c r="C18" s="47"/>
      <c r="D18" s="47"/>
      <c r="E18" s="47"/>
      <c r="F18" s="47"/>
      <c r="G18" s="47"/>
      <c r="H18" s="47"/>
      <c r="I18" s="47"/>
      <c r="J18" s="47"/>
      <c r="K18" s="47"/>
      <c r="L18" s="7"/>
      <c r="M18" s="47"/>
      <c r="N18" s="17"/>
    </row>
    <row r="19" spans="1:14" ht="15.75">
      <c r="A19" s="10" t="s">
        <v>117</v>
      </c>
      <c r="B19" s="10"/>
      <c r="C19" s="47">
        <v>0</v>
      </c>
      <c r="D19" s="47"/>
      <c r="E19" s="47">
        <v>0</v>
      </c>
      <c r="F19" s="47"/>
      <c r="G19" s="47">
        <v>0</v>
      </c>
      <c r="H19" s="47"/>
      <c r="I19" s="47">
        <v>0</v>
      </c>
      <c r="J19" s="47"/>
      <c r="K19" s="47">
        <v>-12343</v>
      </c>
      <c r="L19" s="7"/>
      <c r="M19" s="47">
        <f>SUM(C19:K19)</f>
        <v>-12343</v>
      </c>
      <c r="N19" s="17"/>
    </row>
    <row r="20" spans="1:14" ht="15.75">
      <c r="A20" s="10"/>
      <c r="B20" s="10"/>
      <c r="C20" s="52"/>
      <c r="D20" s="52"/>
      <c r="E20" s="52"/>
      <c r="F20" s="52"/>
      <c r="G20" s="52"/>
      <c r="H20" s="52"/>
      <c r="I20" s="52"/>
      <c r="J20" s="52"/>
      <c r="K20" s="52"/>
      <c r="L20" s="87"/>
      <c r="M20" s="52"/>
      <c r="N20" s="17"/>
    </row>
    <row r="21" spans="1:14" ht="17.25" customHeight="1">
      <c r="A21" s="10" t="s">
        <v>123</v>
      </c>
      <c r="B21" s="10"/>
      <c r="C21" s="47">
        <f>C17+C19</f>
        <v>94319</v>
      </c>
      <c r="D21" s="47"/>
      <c r="E21" s="47">
        <f>E17+E19</f>
        <v>9065</v>
      </c>
      <c r="F21" s="47"/>
      <c r="G21" s="47">
        <f>G17+G19</f>
        <v>418</v>
      </c>
      <c r="H21" s="47"/>
      <c r="I21" s="47">
        <f>I17+I19</f>
        <v>799</v>
      </c>
      <c r="J21" s="47"/>
      <c r="K21" s="47">
        <f>K17+K19</f>
        <v>97859</v>
      </c>
      <c r="L21" s="47"/>
      <c r="M21" s="47">
        <f>SUM(C21:K21)</f>
        <v>202460</v>
      </c>
      <c r="N21" s="17"/>
    </row>
    <row r="22" spans="1:14" ht="15.75">
      <c r="A22" s="10"/>
      <c r="B22" s="10"/>
      <c r="C22" s="47"/>
      <c r="D22" s="47"/>
      <c r="E22" s="47"/>
      <c r="F22" s="47"/>
      <c r="G22" s="47"/>
      <c r="H22" s="47"/>
      <c r="I22" s="77"/>
      <c r="J22" s="77"/>
      <c r="K22" s="47"/>
      <c r="L22" s="47"/>
      <c r="M22" s="47"/>
      <c r="N22" s="17"/>
    </row>
    <row r="23" spans="1:14" ht="18.75" customHeight="1">
      <c r="A23" s="10" t="s">
        <v>44</v>
      </c>
      <c r="B23" s="10"/>
      <c r="C23" s="51">
        <v>0</v>
      </c>
      <c r="D23" s="47"/>
      <c r="E23" s="51">
        <v>0</v>
      </c>
      <c r="F23" s="47"/>
      <c r="G23" s="51">
        <v>2357</v>
      </c>
      <c r="H23" s="47"/>
      <c r="I23" s="77">
        <v>0</v>
      </c>
      <c r="J23" s="77"/>
      <c r="K23" s="53">
        <f>'IS'!F36</f>
        <v>78139</v>
      </c>
      <c r="L23" s="47"/>
      <c r="M23" s="51">
        <f>SUM(C23:K23)</f>
        <v>80496</v>
      </c>
      <c r="N23" s="17"/>
    </row>
    <row r="24" spans="1:14" ht="15.75">
      <c r="A24" s="10"/>
      <c r="B24" s="10"/>
      <c r="C24" s="55"/>
      <c r="D24" s="47"/>
      <c r="E24" s="51"/>
      <c r="F24" s="47"/>
      <c r="G24" s="51"/>
      <c r="H24" s="47"/>
      <c r="I24" s="47"/>
      <c r="J24" s="47"/>
      <c r="K24" s="53"/>
      <c r="L24" s="47"/>
      <c r="M24" s="51"/>
      <c r="N24" s="17"/>
    </row>
    <row r="25" spans="1:14" ht="15.75">
      <c r="A25" s="1" t="s">
        <v>68</v>
      </c>
      <c r="B25" s="10"/>
      <c r="C25" s="51">
        <v>1826</v>
      </c>
      <c r="D25" s="54"/>
      <c r="E25" s="51">
        <v>12989</v>
      </c>
      <c r="F25" s="54"/>
      <c r="G25" s="55">
        <v>0</v>
      </c>
      <c r="I25" s="76">
        <v>0</v>
      </c>
      <c r="J25" s="76"/>
      <c r="K25" s="53">
        <v>0</v>
      </c>
      <c r="M25" s="53">
        <f>SUM(C25:K25)</f>
        <v>14815</v>
      </c>
      <c r="N25" s="17"/>
    </row>
    <row r="26" spans="1:14" ht="15.75">
      <c r="A26" s="1"/>
      <c r="B26" s="10"/>
      <c r="C26" s="51"/>
      <c r="D26" s="54"/>
      <c r="E26" s="51"/>
      <c r="F26" s="54"/>
      <c r="G26" s="55"/>
      <c r="I26" s="76"/>
      <c r="J26" s="76"/>
      <c r="K26" s="53"/>
      <c r="M26" s="53"/>
      <c r="N26" s="17"/>
    </row>
    <row r="27" spans="1:14" ht="15.75">
      <c r="A27" s="1" t="s">
        <v>116</v>
      </c>
      <c r="B27" s="10"/>
      <c r="C27" s="51">
        <v>0</v>
      </c>
      <c r="D27" s="54"/>
      <c r="E27" s="51">
        <v>0</v>
      </c>
      <c r="F27" s="54"/>
      <c r="G27" s="55">
        <v>0</v>
      </c>
      <c r="I27" s="53">
        <v>895</v>
      </c>
      <c r="J27" s="76"/>
      <c r="K27" s="53">
        <v>-895</v>
      </c>
      <c r="M27" s="53">
        <f>SUM(C27:K27)</f>
        <v>0</v>
      </c>
      <c r="N27" s="17"/>
    </row>
    <row r="28" spans="1:14" ht="15.75">
      <c r="A28" s="1"/>
      <c r="B28" s="10"/>
      <c r="C28" s="51"/>
      <c r="D28" s="54"/>
      <c r="E28" s="51"/>
      <c r="F28" s="54"/>
      <c r="G28" s="55"/>
      <c r="I28" s="76"/>
      <c r="J28" s="76"/>
      <c r="K28" s="53"/>
      <c r="M28" s="53"/>
      <c r="N28" s="17"/>
    </row>
    <row r="29" spans="1:14" ht="15.75">
      <c r="A29" s="73" t="s">
        <v>99</v>
      </c>
      <c r="B29" s="10"/>
      <c r="C29" s="51"/>
      <c r="D29" s="54"/>
      <c r="E29" s="51"/>
      <c r="F29" s="54"/>
      <c r="G29" s="55"/>
      <c r="I29" s="76"/>
      <c r="J29" s="76"/>
      <c r="K29" s="53"/>
      <c r="M29" s="53"/>
      <c r="N29" s="17"/>
    </row>
    <row r="30" spans="1:14" ht="15.75">
      <c r="A30" s="82" t="s">
        <v>100</v>
      </c>
      <c r="B30" s="10"/>
      <c r="C30" s="51">
        <v>0</v>
      </c>
      <c r="D30" s="54"/>
      <c r="E30" s="51">
        <v>0</v>
      </c>
      <c r="F30" s="54"/>
      <c r="G30" s="55">
        <v>0</v>
      </c>
      <c r="I30" s="76">
        <v>0</v>
      </c>
      <c r="J30" s="76"/>
      <c r="K30" s="53">
        <v>-5713</v>
      </c>
      <c r="M30" s="53">
        <f>SUM(C30:K30)</f>
        <v>-5713</v>
      </c>
      <c r="N30" s="17"/>
    </row>
    <row r="31" spans="1:14" ht="15.75">
      <c r="A31" s="82" t="s">
        <v>101</v>
      </c>
      <c r="B31" s="10"/>
      <c r="C31" s="51">
        <v>0</v>
      </c>
      <c r="D31" s="54"/>
      <c r="E31" s="51">
        <v>0</v>
      </c>
      <c r="F31" s="54"/>
      <c r="G31" s="55">
        <v>0</v>
      </c>
      <c r="I31" s="76">
        <v>0</v>
      </c>
      <c r="J31" s="76"/>
      <c r="K31" s="53">
        <v>-2742</v>
      </c>
      <c r="M31" s="53">
        <f>SUM(C31:K31)</f>
        <v>-2742</v>
      </c>
      <c r="N31" s="17"/>
    </row>
    <row r="32" spans="1:14" ht="15.75">
      <c r="A32" s="82" t="s">
        <v>109</v>
      </c>
      <c r="B32" s="10"/>
      <c r="C32" s="51"/>
      <c r="D32" s="54"/>
      <c r="E32" s="51"/>
      <c r="F32" s="54"/>
      <c r="G32" s="55"/>
      <c r="I32" s="76"/>
      <c r="J32" s="76"/>
      <c r="K32" s="53">
        <f>-6718-9</f>
        <v>-6727</v>
      </c>
      <c r="M32" s="53">
        <f>SUM(C32:K32)</f>
        <v>-6727</v>
      </c>
      <c r="N32" s="17"/>
    </row>
    <row r="33" spans="1:14" ht="15.75">
      <c r="A33" s="10"/>
      <c r="B33" s="10"/>
      <c r="C33" s="47"/>
      <c r="D33" s="47"/>
      <c r="E33" s="47"/>
      <c r="F33" s="47"/>
      <c r="G33" s="47"/>
      <c r="H33" s="47"/>
      <c r="I33" s="47"/>
      <c r="J33" s="47"/>
      <c r="K33" s="47"/>
      <c r="L33" s="47"/>
      <c r="M33" s="47"/>
      <c r="N33" s="17"/>
    </row>
    <row r="34" spans="1:14" ht="18.75" customHeight="1" thickBot="1">
      <c r="A34" s="10" t="s">
        <v>115</v>
      </c>
      <c r="B34" s="10"/>
      <c r="C34" s="48">
        <f>SUM(C21:C33)</f>
        <v>96145</v>
      </c>
      <c r="D34" s="47"/>
      <c r="E34" s="48">
        <f>SUM(E21:E33)</f>
        <v>22054</v>
      </c>
      <c r="F34" s="47"/>
      <c r="G34" s="48">
        <f>SUM(G21:G33)</f>
        <v>2775</v>
      </c>
      <c r="H34" s="47"/>
      <c r="I34" s="48">
        <f>SUM(I21:I33)</f>
        <v>1694</v>
      </c>
      <c r="J34" s="47"/>
      <c r="K34" s="48">
        <f>SUM(K21:K33)</f>
        <v>159921</v>
      </c>
      <c r="L34" s="47"/>
      <c r="M34" s="48">
        <f>SUM(M21:M33)</f>
        <v>282589</v>
      </c>
      <c r="N34" s="17"/>
    </row>
    <row r="35" spans="1:14" ht="16.5" thickTop="1">
      <c r="A35" s="10"/>
      <c r="B35" s="10"/>
      <c r="C35" s="7"/>
      <c r="D35" s="7"/>
      <c r="E35" s="7"/>
      <c r="F35" s="7"/>
      <c r="G35" s="7"/>
      <c r="H35" s="7"/>
      <c r="I35" s="7"/>
      <c r="J35" s="7"/>
      <c r="K35" s="7"/>
      <c r="L35" s="7"/>
      <c r="M35" s="7"/>
      <c r="N35" s="17"/>
    </row>
    <row r="36" spans="1:14" ht="15.75">
      <c r="A36" s="10"/>
      <c r="B36" s="10"/>
      <c r="C36" s="7"/>
      <c r="D36" s="7"/>
      <c r="E36" s="7"/>
      <c r="F36" s="7"/>
      <c r="G36" s="7"/>
      <c r="H36" s="7"/>
      <c r="I36" s="7"/>
      <c r="J36" s="7"/>
      <c r="K36" s="7"/>
      <c r="L36" s="7"/>
      <c r="M36" s="7"/>
      <c r="N36" s="17"/>
    </row>
    <row r="37" spans="1:14" ht="15.75">
      <c r="A37" s="57" t="s">
        <v>114</v>
      </c>
      <c r="B37" s="10"/>
      <c r="C37" s="7"/>
      <c r="D37" s="7"/>
      <c r="E37" s="7"/>
      <c r="F37" s="7"/>
      <c r="G37" s="7"/>
      <c r="H37" s="7"/>
      <c r="I37" s="7"/>
      <c r="J37" s="7"/>
      <c r="K37" s="7"/>
      <c r="L37" s="7"/>
      <c r="M37" s="7"/>
      <c r="N37" s="17"/>
    </row>
    <row r="38" spans="1:14" ht="15.75">
      <c r="A38" s="10"/>
      <c r="B38" s="10"/>
      <c r="C38" s="7"/>
      <c r="D38" s="7"/>
      <c r="E38" s="7"/>
      <c r="F38" s="7"/>
      <c r="G38" s="7"/>
      <c r="H38" s="7"/>
      <c r="I38" s="7"/>
      <c r="J38" s="7"/>
      <c r="K38" s="7"/>
      <c r="L38" s="7"/>
      <c r="M38" s="7"/>
      <c r="N38" s="17"/>
    </row>
    <row r="39" spans="1:14" ht="15.75" customHeight="1">
      <c r="A39" s="10" t="s">
        <v>85</v>
      </c>
      <c r="B39" s="10"/>
      <c r="C39" s="47">
        <v>93059</v>
      </c>
      <c r="D39" s="47"/>
      <c r="E39" s="47">
        <v>2279</v>
      </c>
      <c r="F39" s="47"/>
      <c r="G39" s="47">
        <v>5</v>
      </c>
      <c r="H39" s="47"/>
      <c r="I39" s="77">
        <v>0</v>
      </c>
      <c r="J39" s="77"/>
      <c r="K39" s="47">
        <v>66160</v>
      </c>
      <c r="L39" s="47"/>
      <c r="M39" s="47">
        <f>SUM(C39:K39)</f>
        <v>161503</v>
      </c>
      <c r="N39" s="17"/>
    </row>
    <row r="40" spans="1:14" ht="15.75">
      <c r="A40" s="10"/>
      <c r="B40" s="10"/>
      <c r="C40" s="47"/>
      <c r="D40" s="47"/>
      <c r="E40" s="47"/>
      <c r="F40" s="47"/>
      <c r="G40" s="47"/>
      <c r="H40" s="47"/>
      <c r="I40" s="77"/>
      <c r="J40" s="77"/>
      <c r="K40" s="47"/>
      <c r="L40" s="47"/>
      <c r="M40" s="47"/>
      <c r="N40" s="17"/>
    </row>
    <row r="41" spans="1:14" ht="15.75" customHeight="1">
      <c r="A41" s="10" t="s">
        <v>44</v>
      </c>
      <c r="B41" s="10"/>
      <c r="C41" s="51">
        <v>0</v>
      </c>
      <c r="D41" s="47"/>
      <c r="E41" s="51">
        <v>0</v>
      </c>
      <c r="F41" s="47"/>
      <c r="G41" s="51">
        <v>413</v>
      </c>
      <c r="H41" s="47"/>
      <c r="I41" s="77">
        <v>0</v>
      </c>
      <c r="J41" s="77"/>
      <c r="K41" s="51">
        <v>58141</v>
      </c>
      <c r="L41" s="47"/>
      <c r="M41" s="51">
        <f>SUM(C41:K41)</f>
        <v>58554</v>
      </c>
      <c r="N41" s="17"/>
    </row>
    <row r="42" spans="1:14" ht="15.75" customHeight="1">
      <c r="A42" s="10"/>
      <c r="B42" s="10"/>
      <c r="C42" s="51"/>
      <c r="D42" s="47"/>
      <c r="E42" s="51"/>
      <c r="F42" s="47"/>
      <c r="G42" s="51"/>
      <c r="H42" s="47"/>
      <c r="I42" s="77"/>
      <c r="J42" s="77"/>
      <c r="K42" s="51"/>
      <c r="L42" s="47"/>
      <c r="M42" s="51"/>
      <c r="N42" s="17"/>
    </row>
    <row r="43" spans="1:14" ht="15.75" customHeight="1">
      <c r="A43" s="73" t="s">
        <v>68</v>
      </c>
      <c r="B43" s="10"/>
      <c r="C43" s="51">
        <v>1260</v>
      </c>
      <c r="D43" s="47"/>
      <c r="E43" s="51">
        <v>6786</v>
      </c>
      <c r="F43" s="47"/>
      <c r="G43" s="51">
        <v>0</v>
      </c>
      <c r="H43" s="47"/>
      <c r="I43" s="77">
        <v>0</v>
      </c>
      <c r="J43" s="77"/>
      <c r="K43" s="51">
        <v>0</v>
      </c>
      <c r="L43" s="47"/>
      <c r="M43" s="51">
        <f>SUM(C43:K43)</f>
        <v>8046</v>
      </c>
      <c r="N43" s="17"/>
    </row>
    <row r="44" spans="1:14" ht="15.75" customHeight="1">
      <c r="A44" s="73"/>
      <c r="B44" s="10"/>
      <c r="C44" s="51"/>
      <c r="D44" s="47"/>
      <c r="E44" s="51"/>
      <c r="F44" s="47"/>
      <c r="G44" s="51"/>
      <c r="H44" s="47"/>
      <c r="I44" s="47"/>
      <c r="J44" s="77"/>
      <c r="K44" s="51"/>
      <c r="L44" s="47"/>
      <c r="M44" s="51"/>
      <c r="N44" s="17"/>
    </row>
    <row r="45" spans="1:14" ht="15.75" customHeight="1">
      <c r="A45" s="73" t="s">
        <v>116</v>
      </c>
      <c r="B45" s="10"/>
      <c r="C45" s="51">
        <v>0</v>
      </c>
      <c r="D45" s="47"/>
      <c r="E45" s="51">
        <v>0</v>
      </c>
      <c r="F45" s="47"/>
      <c r="G45" s="51">
        <v>0</v>
      </c>
      <c r="H45" s="47"/>
      <c r="I45" s="47">
        <v>799</v>
      </c>
      <c r="J45" s="77"/>
      <c r="K45" s="51">
        <v>-799</v>
      </c>
      <c r="L45" s="47"/>
      <c r="M45" s="51">
        <f>SUM(C45:K45)</f>
        <v>0</v>
      </c>
      <c r="N45" s="17"/>
    </row>
    <row r="46" spans="1:14" ht="15.75" customHeight="1">
      <c r="A46" s="73"/>
      <c r="B46" s="10"/>
      <c r="C46" s="51"/>
      <c r="D46" s="47"/>
      <c r="E46" s="51"/>
      <c r="F46" s="47"/>
      <c r="G46" s="51"/>
      <c r="H46" s="47"/>
      <c r="I46" s="47"/>
      <c r="J46" s="77"/>
      <c r="K46" s="51"/>
      <c r="L46" s="47"/>
      <c r="M46" s="51"/>
      <c r="N46" s="17"/>
    </row>
    <row r="47" spans="1:14" ht="15.75" customHeight="1">
      <c r="A47" s="73" t="s">
        <v>99</v>
      </c>
      <c r="B47" s="10"/>
      <c r="C47" s="51"/>
      <c r="D47" s="47"/>
      <c r="E47" s="51"/>
      <c r="F47" s="47"/>
      <c r="G47" s="51"/>
      <c r="H47" s="47"/>
      <c r="I47" s="47"/>
      <c r="J47" s="77"/>
      <c r="K47" s="51"/>
      <c r="L47" s="47"/>
      <c r="M47" s="51"/>
      <c r="N47" s="17"/>
    </row>
    <row r="48" spans="1:14" ht="15.75" customHeight="1">
      <c r="A48" s="82" t="s">
        <v>100</v>
      </c>
      <c r="B48" s="10"/>
      <c r="C48" s="51">
        <v>0</v>
      </c>
      <c r="D48" s="47"/>
      <c r="E48" s="51">
        <v>0</v>
      </c>
      <c r="F48" s="47"/>
      <c r="G48" s="51">
        <v>0</v>
      </c>
      <c r="H48" s="47"/>
      <c r="I48" s="47">
        <v>0</v>
      </c>
      <c r="J48" s="77"/>
      <c r="K48" s="51">
        <v>-5621</v>
      </c>
      <c r="L48" s="47"/>
      <c r="M48" s="51">
        <f>SUM(C48:K48)</f>
        <v>-5621</v>
      </c>
      <c r="N48" s="17"/>
    </row>
    <row r="49" spans="1:14" ht="15.75" customHeight="1">
      <c r="A49" s="82" t="s">
        <v>101</v>
      </c>
      <c r="B49" s="10"/>
      <c r="C49" s="51">
        <v>0</v>
      </c>
      <c r="D49" s="47"/>
      <c r="E49" s="51">
        <v>0</v>
      </c>
      <c r="F49" s="47"/>
      <c r="G49" s="51">
        <v>0</v>
      </c>
      <c r="H49" s="47"/>
      <c r="I49" s="47">
        <v>0</v>
      </c>
      <c r="J49" s="77"/>
      <c r="K49" s="51">
        <v>-2024</v>
      </c>
      <c r="L49" s="47"/>
      <c r="M49" s="51">
        <f>SUM(C49:K49)</f>
        <v>-2024</v>
      </c>
      <c r="N49" s="17"/>
    </row>
    <row r="50" spans="1:14" ht="15.75" customHeight="1">
      <c r="A50" s="82" t="s">
        <v>108</v>
      </c>
      <c r="B50" s="10"/>
      <c r="C50" s="51">
        <v>0</v>
      </c>
      <c r="D50" s="47"/>
      <c r="E50" s="51">
        <v>0</v>
      </c>
      <c r="F50" s="47"/>
      <c r="G50" s="51">
        <v>0</v>
      </c>
      <c r="H50" s="47"/>
      <c r="I50" s="47">
        <v>0</v>
      </c>
      <c r="J50" s="77"/>
      <c r="K50" s="51">
        <v>-5655</v>
      </c>
      <c r="L50" s="47"/>
      <c r="M50" s="51">
        <f>SUM(C50:K50)</f>
        <v>-5655</v>
      </c>
      <c r="N50" s="17"/>
    </row>
    <row r="51" spans="1:14" ht="15.75">
      <c r="A51" s="10"/>
      <c r="B51" s="10"/>
      <c r="C51" s="47"/>
      <c r="D51" s="47"/>
      <c r="E51" s="47"/>
      <c r="F51" s="47"/>
      <c r="G51" s="47"/>
      <c r="H51" s="47"/>
      <c r="I51" s="47"/>
      <c r="J51" s="77"/>
      <c r="K51" s="47"/>
      <c r="L51" s="47"/>
      <c r="M51" s="51"/>
      <c r="N51" s="17"/>
    </row>
    <row r="52" spans="1:14" ht="16.5" thickBot="1">
      <c r="A52" s="10" t="s">
        <v>107</v>
      </c>
      <c r="B52" s="10"/>
      <c r="C52" s="48">
        <f>SUM(C39:C51)</f>
        <v>94319</v>
      </c>
      <c r="D52" s="47"/>
      <c r="E52" s="48">
        <f>SUM(E39:E51)</f>
        <v>9065</v>
      </c>
      <c r="F52" s="47"/>
      <c r="G52" s="48">
        <f>SUM(G39:G51)</f>
        <v>418</v>
      </c>
      <c r="H52" s="47"/>
      <c r="I52" s="48">
        <f>SUM(I39:I51)</f>
        <v>799</v>
      </c>
      <c r="J52" s="77"/>
      <c r="K52" s="48">
        <f>SUM(K39:K51)</f>
        <v>110202</v>
      </c>
      <c r="L52" s="47"/>
      <c r="M52" s="48">
        <f>SUM(M39:M51)</f>
        <v>214803</v>
      </c>
      <c r="N52" s="17"/>
    </row>
    <row r="53" spans="1:14" ht="16.5" thickTop="1">
      <c r="A53" s="10"/>
      <c r="B53" s="10"/>
      <c r="C53" s="7"/>
      <c r="D53" s="7"/>
      <c r="E53" s="7"/>
      <c r="F53" s="7"/>
      <c r="G53" s="7"/>
      <c r="H53" s="7"/>
      <c r="I53" s="7"/>
      <c r="J53" s="7"/>
      <c r="K53" s="7"/>
      <c r="L53" s="7"/>
      <c r="M53" s="7"/>
      <c r="N53" s="17"/>
    </row>
    <row r="54" spans="1:14" ht="15.75">
      <c r="A54" s="10"/>
      <c r="B54" s="10"/>
      <c r="C54" s="7"/>
      <c r="D54" s="7"/>
      <c r="E54" s="7"/>
      <c r="F54" s="7"/>
      <c r="G54" s="7"/>
      <c r="H54" s="7"/>
      <c r="I54" s="7"/>
      <c r="J54" s="7"/>
      <c r="K54" s="7"/>
      <c r="L54" s="7"/>
      <c r="M54" s="7"/>
      <c r="N54" s="17"/>
    </row>
    <row r="55" spans="1:14" ht="15.75">
      <c r="A55" s="10"/>
      <c r="B55" s="10"/>
      <c r="C55" s="7"/>
      <c r="D55" s="7"/>
      <c r="E55" s="7"/>
      <c r="F55" s="7"/>
      <c r="G55" s="7"/>
      <c r="H55" s="7"/>
      <c r="I55" s="7"/>
      <c r="J55" s="7"/>
      <c r="K55" s="7"/>
      <c r="L55" s="7"/>
      <c r="M55" s="7"/>
      <c r="N55" s="17"/>
    </row>
    <row r="56" spans="1:14" ht="15.75" customHeight="1">
      <c r="A56" s="99" t="s">
        <v>74</v>
      </c>
      <c r="B56" s="99"/>
      <c r="C56" s="99"/>
      <c r="D56" s="99"/>
      <c r="E56" s="99"/>
      <c r="F56" s="99"/>
      <c r="G56" s="99"/>
      <c r="H56" s="99"/>
      <c r="I56" s="99"/>
      <c r="J56" s="99"/>
      <c r="K56" s="99"/>
      <c r="L56" s="99"/>
      <c r="M56" s="99"/>
      <c r="N56" s="17"/>
    </row>
    <row r="57" spans="1:14" ht="15.75" customHeight="1">
      <c r="A57" s="99" t="s">
        <v>92</v>
      </c>
      <c r="B57" s="99"/>
      <c r="C57" s="99"/>
      <c r="D57" s="99"/>
      <c r="E57" s="99"/>
      <c r="F57" s="99"/>
      <c r="G57" s="99"/>
      <c r="H57" s="99"/>
      <c r="I57" s="99"/>
      <c r="J57" s="99"/>
      <c r="K57" s="99"/>
      <c r="L57" s="99"/>
      <c r="M57" s="99"/>
      <c r="N57" s="17"/>
    </row>
    <row r="58" ht="12.75">
      <c r="N58" s="17"/>
    </row>
    <row r="61" spans="1:14" ht="15.75">
      <c r="A61" s="10"/>
      <c r="B61" s="10"/>
      <c r="C61" s="10"/>
      <c r="D61" s="10"/>
      <c r="E61" s="10"/>
      <c r="F61" s="10"/>
      <c r="G61" s="10"/>
      <c r="H61" s="10"/>
      <c r="I61" s="10"/>
      <c r="J61" s="10"/>
      <c r="K61" s="10"/>
      <c r="L61" s="10"/>
      <c r="M61" s="10"/>
      <c r="N61" s="17"/>
    </row>
    <row r="62" spans="1:14" ht="15.75">
      <c r="A62" s="10"/>
      <c r="B62" s="10"/>
      <c r="C62" s="10"/>
      <c r="D62" s="10"/>
      <c r="E62" s="10"/>
      <c r="F62" s="10"/>
      <c r="G62" s="10"/>
      <c r="H62" s="10"/>
      <c r="I62" s="10"/>
      <c r="J62" s="10"/>
      <c r="K62" s="10"/>
      <c r="L62" s="10"/>
      <c r="M62" s="10"/>
      <c r="N62" s="17"/>
    </row>
    <row r="63" spans="1:13" ht="15.75">
      <c r="A63" s="1"/>
      <c r="B63" s="8"/>
      <c r="C63" s="8"/>
      <c r="D63" s="8"/>
      <c r="E63" s="8"/>
      <c r="F63" s="8"/>
      <c r="G63" s="8"/>
      <c r="H63" s="8"/>
      <c r="I63" s="8"/>
      <c r="J63" s="8"/>
      <c r="K63" s="8"/>
      <c r="L63" s="8"/>
      <c r="M63" s="8"/>
    </row>
  </sheetData>
  <mergeCells count="3">
    <mergeCell ref="A56:M56"/>
    <mergeCell ref="A57:M57"/>
    <mergeCell ref="E8:I8"/>
  </mergeCells>
  <printOptions horizontalCentered="1"/>
  <pageMargins left="0.5" right="0" top="0.5" bottom="0.2" header="0.5" footer="0.5"/>
  <pageSetup fitToHeight="1" fitToWidth="1" horizontalDpi="600" verticalDpi="600" orientation="landscape" paperSize="9" scale="61" r:id="rId2"/>
  <headerFooter alignWithMargins="0">
    <oddFooter>&amp;R3</oddFooter>
  </headerFooter>
  <drawing r:id="rId1"/>
</worksheet>
</file>

<file path=xl/worksheets/sheet4.xml><?xml version="1.0" encoding="utf-8"?>
<worksheet xmlns="http://schemas.openxmlformats.org/spreadsheetml/2006/main" xmlns:r="http://schemas.openxmlformats.org/officeDocument/2006/relationships">
  <dimension ref="A1:D51"/>
  <sheetViews>
    <sheetView zoomScale="75" zoomScaleNormal="75" workbookViewId="0" topLeftCell="A18">
      <selection activeCell="B23" sqref="B23"/>
    </sheetView>
  </sheetViews>
  <sheetFormatPr defaultColWidth="9.140625" defaultRowHeight="12.75"/>
  <cols>
    <col min="1" max="1" width="59.00390625" style="0" customWidth="1"/>
    <col min="2" max="2" width="19.7109375" style="0" customWidth="1"/>
    <col min="3" max="3" width="2.8515625" style="0" customWidth="1"/>
    <col min="4" max="4" width="22.00390625" style="0" bestFit="1" customWidth="1"/>
  </cols>
  <sheetData>
    <row r="1" spans="1:4" ht="18.75">
      <c r="A1" s="9" t="s">
        <v>0</v>
      </c>
      <c r="B1" s="8"/>
      <c r="C1" s="8"/>
      <c r="D1" s="8"/>
    </row>
    <row r="2" spans="1:4" ht="15.75">
      <c r="A2" s="1" t="s">
        <v>1</v>
      </c>
      <c r="B2" s="8"/>
      <c r="C2" s="8"/>
      <c r="D2" s="8"/>
    </row>
    <row r="3" spans="1:4" ht="15.75">
      <c r="A3" s="1" t="s">
        <v>2</v>
      </c>
      <c r="B3" s="8"/>
      <c r="C3" s="8"/>
      <c r="D3" s="8"/>
    </row>
    <row r="4" spans="1:4" ht="15.75">
      <c r="A4" s="1"/>
      <c r="B4" s="8"/>
      <c r="C4" s="8"/>
      <c r="D4" s="8"/>
    </row>
    <row r="5" spans="1:4" ht="15.75">
      <c r="A5" s="2" t="s">
        <v>46</v>
      </c>
      <c r="B5" s="8"/>
      <c r="C5" s="8"/>
      <c r="D5" s="8"/>
    </row>
    <row r="6" spans="1:4" ht="15.75">
      <c r="A6" s="2" t="s">
        <v>110</v>
      </c>
      <c r="B6" s="8"/>
      <c r="C6" s="8"/>
      <c r="D6" s="8"/>
    </row>
    <row r="7" spans="1:4" ht="15.75">
      <c r="A7" s="6"/>
      <c r="B7" s="13" t="s">
        <v>70</v>
      </c>
      <c r="C7" s="7"/>
      <c r="D7" s="13" t="s">
        <v>72</v>
      </c>
    </row>
    <row r="8" spans="1:4" ht="15.75">
      <c r="A8" s="6"/>
      <c r="B8" s="13" t="s">
        <v>64</v>
      </c>
      <c r="C8" s="7"/>
      <c r="D8" s="13" t="s">
        <v>64</v>
      </c>
    </row>
    <row r="9" spans="1:4" ht="15.75">
      <c r="A9" s="6"/>
      <c r="B9" s="16">
        <v>38960</v>
      </c>
      <c r="C9" s="7"/>
      <c r="D9" s="16">
        <v>38595</v>
      </c>
    </row>
    <row r="10" spans="1:4" ht="15.75">
      <c r="A10" s="6"/>
      <c r="B10" s="13" t="s">
        <v>65</v>
      </c>
      <c r="C10" s="7"/>
      <c r="D10" s="13" t="s">
        <v>65</v>
      </c>
    </row>
    <row r="11" spans="1:4" ht="15.75">
      <c r="A11" s="6" t="s">
        <v>47</v>
      </c>
      <c r="B11" s="6"/>
      <c r="C11" s="6"/>
      <c r="D11" s="6"/>
    </row>
    <row r="12" spans="1:4" ht="15.75">
      <c r="A12" s="10" t="s">
        <v>48</v>
      </c>
      <c r="B12" s="60">
        <f>'IS'!F28</f>
        <v>91035</v>
      </c>
      <c r="C12" s="10"/>
      <c r="D12" s="40">
        <v>65745</v>
      </c>
    </row>
    <row r="13" spans="1:4" ht="15.75">
      <c r="A13" s="10" t="s">
        <v>49</v>
      </c>
      <c r="B13" s="60"/>
      <c r="C13" s="10"/>
      <c r="D13" s="40"/>
    </row>
    <row r="14" spans="1:4" ht="15.75">
      <c r="A14" s="10" t="s">
        <v>50</v>
      </c>
      <c r="B14" s="60">
        <v>28229</v>
      </c>
      <c r="C14" s="10"/>
      <c r="D14" s="40">
        <v>18620</v>
      </c>
    </row>
    <row r="15" spans="1:4" ht="15.75">
      <c r="A15" s="10" t="s">
        <v>118</v>
      </c>
      <c r="B15" s="60">
        <v>0</v>
      </c>
      <c r="C15" s="10"/>
      <c r="D15" s="40">
        <v>197</v>
      </c>
    </row>
    <row r="16" spans="1:4" ht="15.75">
      <c r="A16" s="10" t="s">
        <v>119</v>
      </c>
      <c r="B16" s="61">
        <v>0</v>
      </c>
      <c r="C16" s="10"/>
      <c r="D16" s="44">
        <v>244</v>
      </c>
    </row>
    <row r="17" spans="1:4" ht="15.75">
      <c r="A17" s="10"/>
      <c r="B17" s="60"/>
      <c r="C17" s="10"/>
      <c r="D17" s="40"/>
    </row>
    <row r="18" spans="1:4" ht="15.75">
      <c r="A18" s="6" t="s">
        <v>51</v>
      </c>
      <c r="B18" s="40">
        <f>B12+B14</f>
        <v>119264</v>
      </c>
      <c r="C18" s="10"/>
      <c r="D18" s="40">
        <f>D12+D14+D15+D16</f>
        <v>84806</v>
      </c>
    </row>
    <row r="19" spans="1:4" ht="15.75">
      <c r="A19" s="10"/>
      <c r="B19" s="60"/>
      <c r="C19" s="10"/>
      <c r="D19" s="40"/>
    </row>
    <row r="20" spans="1:4" ht="15.75">
      <c r="A20" s="6" t="s">
        <v>52</v>
      </c>
      <c r="B20" s="60"/>
      <c r="C20" s="10"/>
      <c r="D20" s="40"/>
    </row>
    <row r="21" spans="1:4" ht="15.75">
      <c r="A21" s="10" t="s">
        <v>53</v>
      </c>
      <c r="B21" s="60">
        <v>-66164</v>
      </c>
      <c r="C21" s="10"/>
      <c r="D21" s="47">
        <v>-73322</v>
      </c>
    </row>
    <row r="22" spans="1:4" ht="15.75">
      <c r="A22" s="10" t="s">
        <v>54</v>
      </c>
      <c r="B22" s="61">
        <v>35707</v>
      </c>
      <c r="C22" s="10"/>
      <c r="D22" s="52">
        <v>43732</v>
      </c>
    </row>
    <row r="23" spans="1:4" ht="15.75">
      <c r="A23" s="10" t="s">
        <v>75</v>
      </c>
      <c r="B23" s="62">
        <f>B18+B21+B22</f>
        <v>88807</v>
      </c>
      <c r="C23" s="10"/>
      <c r="D23" s="47">
        <f>D18+D21+D22</f>
        <v>55216</v>
      </c>
    </row>
    <row r="24" spans="1:4" ht="15.75">
      <c r="A24" s="10" t="s">
        <v>67</v>
      </c>
      <c r="B24" s="61">
        <v>-6216</v>
      </c>
      <c r="C24" s="10"/>
      <c r="D24" s="50">
        <v>-5681</v>
      </c>
    </row>
    <row r="25" spans="1:4" ht="15.75">
      <c r="A25" s="6" t="s">
        <v>76</v>
      </c>
      <c r="B25" s="63">
        <f>B23+B24</f>
        <v>82591</v>
      </c>
      <c r="C25" s="10"/>
      <c r="D25" s="51">
        <f>D23+D24</f>
        <v>49535</v>
      </c>
    </row>
    <row r="26" spans="1:4" ht="15.75">
      <c r="A26" s="10"/>
      <c r="B26" s="60"/>
      <c r="C26" s="10"/>
      <c r="D26" s="40"/>
    </row>
    <row r="27" spans="1:4" ht="15.75">
      <c r="A27" s="6" t="s">
        <v>55</v>
      </c>
      <c r="B27" s="60"/>
      <c r="C27" s="10"/>
      <c r="D27" s="40"/>
    </row>
    <row r="28" spans="1:4" ht="15.75">
      <c r="A28" s="10" t="s">
        <v>77</v>
      </c>
      <c r="B28" s="60">
        <v>103</v>
      </c>
      <c r="C28" s="10"/>
      <c r="D28" s="40">
        <v>-95</v>
      </c>
    </row>
    <row r="29" spans="1:4" ht="15.75">
      <c r="A29" s="10" t="s">
        <v>120</v>
      </c>
      <c r="B29" s="60">
        <v>-16928</v>
      </c>
      <c r="C29" s="10"/>
      <c r="D29" s="40">
        <v>287</v>
      </c>
    </row>
    <row r="30" spans="1:4" ht="15.75">
      <c r="A30" s="10" t="s">
        <v>56</v>
      </c>
      <c r="B30" s="61">
        <v>-150957</v>
      </c>
      <c r="C30" s="10"/>
      <c r="D30" s="44">
        <v>-135704</v>
      </c>
    </row>
    <row r="31" spans="1:4" ht="15.75">
      <c r="A31" s="10"/>
      <c r="B31" s="60">
        <f>SUM(B25:B30)</f>
        <v>-85191</v>
      </c>
      <c r="C31" s="10"/>
      <c r="D31" s="60">
        <f>SUM(D25:D30)</f>
        <v>-85977</v>
      </c>
    </row>
    <row r="32" spans="1:4" ht="15.75">
      <c r="A32" s="6" t="s">
        <v>57</v>
      </c>
      <c r="B32" s="60"/>
      <c r="C32" s="10"/>
      <c r="D32" s="40"/>
    </row>
    <row r="33" spans="1:4" ht="15.75">
      <c r="A33" s="10" t="s">
        <v>58</v>
      </c>
      <c r="B33" s="60">
        <v>-14110</v>
      </c>
      <c r="C33" s="10"/>
      <c r="D33" s="40">
        <v>-12295</v>
      </c>
    </row>
    <row r="34" spans="1:4" ht="15.75">
      <c r="A34" s="10" t="s">
        <v>69</v>
      </c>
      <c r="B34" s="60">
        <v>14815</v>
      </c>
      <c r="C34" s="10"/>
      <c r="D34" s="40">
        <v>8045</v>
      </c>
    </row>
    <row r="35" spans="1:4" ht="15.75">
      <c r="A35" s="10" t="s">
        <v>90</v>
      </c>
      <c r="B35" s="61">
        <v>118451</v>
      </c>
      <c r="C35" s="10"/>
      <c r="D35" s="44">
        <v>98421</v>
      </c>
    </row>
    <row r="36" spans="1:4" ht="15.75">
      <c r="A36" s="6" t="s">
        <v>59</v>
      </c>
      <c r="B36" s="60">
        <f>SUM(B31:B35)</f>
        <v>33965</v>
      </c>
      <c r="C36" s="10"/>
      <c r="D36" s="60">
        <f>SUM(D31:D35)</f>
        <v>8194</v>
      </c>
    </row>
    <row r="37" spans="1:4" ht="15.75">
      <c r="A37" s="10"/>
      <c r="B37" s="40"/>
      <c r="C37" s="10"/>
      <c r="D37" s="40"/>
    </row>
    <row r="38" spans="1:4" ht="15.75">
      <c r="A38" s="6" t="s">
        <v>78</v>
      </c>
      <c r="B38" s="40">
        <v>24812</v>
      </c>
      <c r="C38" s="10"/>
      <c r="D38" s="40">
        <v>16618</v>
      </c>
    </row>
    <row r="39" spans="1:4" ht="15.75">
      <c r="A39" s="10"/>
      <c r="B39" s="40"/>
      <c r="C39" s="10"/>
      <c r="D39" s="40"/>
    </row>
    <row r="40" spans="1:4" ht="16.5" thickBot="1">
      <c r="A40" s="6" t="s">
        <v>79</v>
      </c>
      <c r="B40" s="49">
        <f>B36+B38</f>
        <v>58777</v>
      </c>
      <c r="C40" s="10"/>
      <c r="D40" s="49">
        <f>D36+D38</f>
        <v>24812</v>
      </c>
    </row>
    <row r="41" spans="1:4" ht="16.5" thickTop="1">
      <c r="A41" s="10"/>
      <c r="B41" s="40"/>
      <c r="C41" s="10"/>
      <c r="D41" s="40"/>
    </row>
    <row r="42" spans="1:4" ht="15.75">
      <c r="A42" s="6" t="s">
        <v>60</v>
      </c>
      <c r="B42" s="40">
        <f>B40-B46</f>
        <v>0</v>
      </c>
      <c r="C42" s="10"/>
      <c r="D42" s="40"/>
    </row>
    <row r="43" spans="1:4" ht="15.75">
      <c r="A43" s="6" t="s">
        <v>80</v>
      </c>
      <c r="B43" s="40"/>
      <c r="C43" s="10"/>
      <c r="D43" s="40"/>
    </row>
    <row r="44" spans="1:4" ht="15.75">
      <c r="A44" s="10" t="s">
        <v>61</v>
      </c>
      <c r="B44" s="40">
        <v>59223</v>
      </c>
      <c r="C44" s="10"/>
      <c r="D44" s="40">
        <v>25128</v>
      </c>
    </row>
    <row r="45" spans="1:4" ht="15.75">
      <c r="A45" s="10" t="s">
        <v>62</v>
      </c>
      <c r="B45" s="40">
        <v>-446</v>
      </c>
      <c r="C45" s="10"/>
      <c r="D45" s="40">
        <v>-316</v>
      </c>
    </row>
    <row r="46" spans="1:4" ht="16.5" thickBot="1">
      <c r="A46" s="10"/>
      <c r="B46" s="49">
        <f>B44+B45</f>
        <v>58777</v>
      </c>
      <c r="C46" s="10"/>
      <c r="D46" s="49">
        <f>D44+D45</f>
        <v>24812</v>
      </c>
    </row>
    <row r="47" spans="1:4" ht="16.5" thickTop="1">
      <c r="A47" s="18"/>
      <c r="B47" s="40"/>
      <c r="C47" s="10"/>
      <c r="D47" s="10"/>
    </row>
    <row r="48" spans="1:4" ht="15.75">
      <c r="A48" s="18"/>
      <c r="B48" s="10"/>
      <c r="C48" s="10"/>
      <c r="D48" s="10"/>
    </row>
    <row r="49" spans="1:4" ht="12.75">
      <c r="A49" s="99" t="s">
        <v>63</v>
      </c>
      <c r="B49" s="99"/>
      <c r="C49" s="99"/>
      <c r="D49" s="99"/>
    </row>
    <row r="50" spans="1:4" ht="12.75">
      <c r="A50" s="99" t="s">
        <v>92</v>
      </c>
      <c r="B50" s="99"/>
      <c r="C50" s="99"/>
      <c r="D50" s="99"/>
    </row>
    <row r="51" spans="1:4" ht="15.75">
      <c r="A51" s="2"/>
      <c r="B51" s="8"/>
      <c r="C51" s="8"/>
      <c r="D51" s="8"/>
    </row>
  </sheetData>
  <mergeCells count="2">
    <mergeCell ref="A49:D49"/>
    <mergeCell ref="A50:D50"/>
  </mergeCells>
  <printOptions horizontalCentered="1"/>
  <pageMargins left="0.7" right="0.3" top="0.75" bottom="0.3" header="0.5" footer="0.5"/>
  <pageSetup horizontalDpi="600" verticalDpi="600" orientation="portrait" scale="85" r:id="rId1"/>
  <headerFooter alignWithMargins="0">
    <oddFooter>&amp;R4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2006-10-17T08:05:42Z</cp:lastPrinted>
  <dcterms:created xsi:type="dcterms:W3CDTF">1996-10-14T23:33:28Z</dcterms:created>
  <dcterms:modified xsi:type="dcterms:W3CDTF">2006-10-17T09:21:21Z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